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6465" windowHeight="5925" tabRatio="708" activeTab="0"/>
  </bookViews>
  <sheets>
    <sheet name="Hodvacner" sheetId="1" r:id="rId1"/>
  </sheets>
  <externalReferences>
    <externalReference r:id="rId4"/>
    <externalReference r:id="rId5"/>
  </externalReferences>
  <definedNames>
    <definedName name="_xlnm.Print_Area" localSheetId="0">'Hodvacner'!$A$1:$G$251</definedName>
    <definedName name="_xlnm.Print_Titles" localSheetId="0">'Hodvacner'!$5:$7</definedName>
  </definedNames>
  <calcPr fullCalcOnLoad="1"/>
</workbook>
</file>

<file path=xl/sharedStrings.xml><?xml version="1.0" encoding="utf-8"?>
<sst xmlns="http://schemas.openxmlformats.org/spreadsheetml/2006/main" count="347" uniqueCount="97">
  <si>
    <t>այդ թվում՝ ՀՀ Էներգետիկ ենթակառուցվածքների և բնական պաշարների նախարարության ջրային տնտեսության պետական կոմիտե</t>
  </si>
  <si>
    <t>02. Համաշխարհային բանկի աջակցությամբ իրականացվող Երկրաջերմային հետախուզական հորատման դրամաշնորհային ծրագիր</t>
  </si>
  <si>
    <t>01</t>
  </si>
  <si>
    <t>07</t>
  </si>
  <si>
    <t>03</t>
  </si>
  <si>
    <t>04</t>
  </si>
  <si>
    <t>05</t>
  </si>
  <si>
    <t>06</t>
  </si>
  <si>
    <t>02</t>
  </si>
  <si>
    <t>Բաժին</t>
  </si>
  <si>
    <t>Խումբ</t>
  </si>
  <si>
    <t>Դաս</t>
  </si>
  <si>
    <t xml:space="preserve"> Ընդամենը </t>
  </si>
  <si>
    <t xml:space="preserve"> այդ թվում </t>
  </si>
  <si>
    <t xml:space="preserve"> ԸՆԴԱՄԵՆԸ ԾՐԱԳՐԵՐՈՎ,
 այդ թվում` </t>
  </si>
  <si>
    <t xml:space="preserve"> - ԸՆԹԱՑԻԿ ԾԱԽՍԵՐ </t>
  </si>
  <si>
    <t xml:space="preserve"> - ՈՉ ՖԻՆԱՆՍԱԿԱՆ ԱԿՏԻՎՆԵՐԻ ԳԾՈՎ ԾԱԽՍԵՐ </t>
  </si>
  <si>
    <t xml:space="preserve"> այդ թվում` ՀՀ ֆինանսների նախարարություն </t>
  </si>
  <si>
    <t>ԸՆԹԱՑԻԿ ԾԱԽՍԵՐ</t>
  </si>
  <si>
    <t xml:space="preserve">ԴՐԱՄԱՇՆՈՐՀԱՅԻՆ ԾՐԱԳՐԵՐԻ, ԴՐԱՆՔ ԻՐԱԿԱՆԱՑՆՈՂ ՄԱՐՄԻՆՆԵՐԻ ԵՎ ԲՅՈՒՋԵՏԱՅԻՆ ԾԱԽՍԵՐԻ ՏՆՏԵՍԱԳԻՏԱԿԱՆ ԴԱՍԱԿԱՐԳՄԱՆ ՀՈԴՎԱԾՆԵՐԻ ԱՆՎԱՆՈՒՄՆԵՐԸ </t>
  </si>
  <si>
    <t xml:space="preserve"> Դրամաշնոր
հային միջոցներ </t>
  </si>
  <si>
    <t xml:space="preserve">ՈՉ ՖԻՆԱՆՍԱԿԱՆ ԱԿՏԻՎՆԵՐԻ ԳԾՈՎ ԾԱԽՍԵՐ </t>
  </si>
  <si>
    <t xml:space="preserve"> այդ թվում` ՀՀ կառավարության աշխատակազմ</t>
  </si>
  <si>
    <t xml:space="preserve"> այդ թվում` ՀՀ տարածքային կառավարման և զարգացման նախարարություն </t>
  </si>
  <si>
    <t>09</t>
  </si>
  <si>
    <t xml:space="preserve">այդ թվում` ՀՀ տարածքային կառավարման և զարգացման նախարարություն </t>
  </si>
  <si>
    <t xml:space="preserve"> այդ թվում` ՀՀ էներգետիկ ենթակառուցվածքների և բնական պաշարների նախարարություն </t>
  </si>
  <si>
    <t>այդ թվում` ՀՀ տրանսպորտի, կապի և տեղեկատվական տեխնոլոգիաների նախարարություն</t>
  </si>
  <si>
    <t xml:space="preserve"> 05. Վերակառուցման և զարգացման եվրոպական բանկի աջակցությամբ իրականացվող «Երևանի կոշտ թափոնների կառավարման» դրամաշնորհային ծրագիր (Երևան համայնքի ղեկավարին պետության կողմից պատվիրակված լիազորություն)</t>
  </si>
  <si>
    <t>04. Վերակառուցման և զարգացման եվրոպական բանկի աջակցությամբ իրականացվող «Երևանի քաղաքային լուսավորության» դրամաշնորհային ծրագիր (Երևան համայնքի ղեկավարին պետության կողմից պատվիրակված լիազորություն)</t>
  </si>
  <si>
    <t>այդ թվում` ՀՀ առողջապահության նախարարություն</t>
  </si>
  <si>
    <t>09. Վերակառուցման և զարգացման եվրոպական բանկի աջակցությամբ իրականացվող Կոտայքի և Գեղարքունիքի մարզերի կոշտ թափոնների կառավարման խորհրդատվության համար դրամաշնորհային ծրագիր</t>
  </si>
  <si>
    <t xml:space="preserve"> այդ թվում` ՀՀ բնապահպանության նախարարություն</t>
  </si>
  <si>
    <t>01. ՌԴ աջակցությամբ իրականացվող Հայկական ԱԷԿ-ի N 2 էներգաբլոկի շահագործման նախագծային ժամկետի երկարացման դրամաշնորհային ծրագիր</t>
  </si>
  <si>
    <t>03. Համաշխարհային բանկի աջակցությամբ իրականացվող դրամաշնորհ արդյունաբերական մասշտաբի արևային էներգիայի ծրագրի նախապատրաստման համար դրամաշնորհային ծրագիր</t>
  </si>
  <si>
    <t>Հավելված N 1</t>
  </si>
  <si>
    <t xml:space="preserve">Աղյուսակ N 15 </t>
  </si>
  <si>
    <t xml:space="preserve">Համաֆինան
սավորում </t>
  </si>
  <si>
    <t>ԱՅԼ ԾԱԽՍԵՐ, այդ թվում</t>
  </si>
  <si>
    <t>Այլ  ծախսեր</t>
  </si>
  <si>
    <t>ՀԻՄՆԱԿԱՆ ՄԻՋՈՑՆԵՐ, այդ թվում`</t>
  </si>
  <si>
    <t>ՄԵՔԵՆԱՆԵՐ ԵՎ ՍԱՐՔԱՎՈՐՈՒՄՆԵՐ , այդ թվում`</t>
  </si>
  <si>
    <t>Այլ մեքենաներ և սարքավորումներ</t>
  </si>
  <si>
    <t>ՇԵՆՔԵՐ ԵՎ ՇԻՆՈՒԹՅՈՒՆՆԵՐ, այդ թվում`</t>
  </si>
  <si>
    <t>Շենքերի և շինությունների կապիտալ վերանորոգում</t>
  </si>
  <si>
    <t>Շենքերի և շինությունների շինարարություն</t>
  </si>
  <si>
    <t>05. Եվրոպական միության հարևանության ներդրումային ծրագրի աջակցությամբ իրականացվող Երևանի մետրոպոլիտենի վերակառուցման երկրորդ դրամաշնորհային ծրագիր  (Երևան համայնքի ղեկավարին պետության կողմից պատվիրակված լիազորություն)</t>
  </si>
  <si>
    <t>06. Եվրոպական միության աջակցությամբ իրականացվող Հայաստանի տարածքային զարգացման դրամաշնորհային ծրագիր</t>
  </si>
  <si>
    <t>03. Վերակառուցման և զարգացման եվրոպական բանկի աջակցությամբ իրականացվող «Կոտայքի մարզի կոշտ թափոնների կառավարման» դրամաշնորհային ծրագիր</t>
  </si>
  <si>
    <t>07. Արևելյան Եվրոպայի էներգախնայողության և բնապահպանական գործընկերության ֆոնդի աջակցությամբ իրականացվող «Երևանի կոշտ թափոնների կառավարման» դրամաշնորհային ծրագիր (Երևան համայնքի ղեկավարին պետության կողմից պատվիրակված լիազորություն)</t>
  </si>
  <si>
    <t>ԱՅԼ ՀԻՄՆԱԿԱՆ ՄԻՋՈՑՆԵՐ, այդ թվում`</t>
  </si>
  <si>
    <t>Նախագծահետազոտական ծախսեր</t>
  </si>
  <si>
    <t>Աշխատողների աշխատավարձեր և հավելավճարներ</t>
  </si>
  <si>
    <t>Էներգետիկ ծառայություններ</t>
  </si>
  <si>
    <t>Կապի ծառայություններ</t>
  </si>
  <si>
    <t>Ապահովագրական ծախսեր</t>
  </si>
  <si>
    <t>Ներքին գործուղումներ</t>
  </si>
  <si>
    <t>Արտասահմանյան գործուղումների գծով ծախսեր</t>
  </si>
  <si>
    <t>Կառավարչական  ծառայություններ</t>
  </si>
  <si>
    <t>Մեքենաների և սարքավորումների ընթացիկ նորոգում և պահպանում</t>
  </si>
  <si>
    <t>Գրասենյակային նյութեր և հագուստ</t>
  </si>
  <si>
    <t>Տրանսպորտային նյութեր</t>
  </si>
  <si>
    <t>Առողջապահական և լաբորատոր նյութեր</t>
  </si>
  <si>
    <t>Կենցաղային և հանրային սննդի նյութեր</t>
  </si>
  <si>
    <t>Ընթացիկ դրամաշնորհներ պետական և համայնքային ոչ առևտրային կազմակերպություններին</t>
  </si>
  <si>
    <t>Այլ հարկեր</t>
  </si>
  <si>
    <t>Պարտադիր վճարներ</t>
  </si>
  <si>
    <t>Վարչական սարքավորումներ</t>
  </si>
  <si>
    <t>Ընթացիկ դրամաշնորհներ պետական և համայնքային առևտրային կազմակերպություններին</t>
  </si>
  <si>
    <t>2018 թվական</t>
  </si>
  <si>
    <t>Շենքերի և շինությունների ձեռքբերում</t>
  </si>
  <si>
    <t>Աճեցվող ակտիվներ</t>
  </si>
  <si>
    <t>Գեոդեզիական-քարտեզագրական ծախսեր</t>
  </si>
  <si>
    <t>ՄԵՔԵՆԱՆԵՐ ԵՎ ՍԱՐՔԱՎՈՐՈՒՄՆԵՐ, այդ թվում`</t>
  </si>
  <si>
    <t>Շենքերի և կառույցների ընթացիկ նորոգում և պահպանում</t>
  </si>
  <si>
    <t xml:space="preserve"> ՕՏԱՐԵՐԿՐՅԱ ՊԵՏՈՒԹՅՈՒՆՆԵՐԻ ԵՎ ԿԱԶՄԱԿԵՐՊՈՒԹՅՈՒՆՆԵՐԻ ԱՋԱԿՑՈՒԹՅԱՄԲ ԻՐԱԿԱՆԱՑՎՈՂ ԴՐԱՄԱՇՆՈՐՀԱՅԻՆ ԾՐԱԳՐԵՐԻ 2018 ԹՎԱԿԱՆԻ ՑՈՒՑԱՆԻՇՆԵՐԻ ՎԵՐԱԲԵՐՅԱԼ</t>
  </si>
  <si>
    <t>16. Գլոբալ էկոլոգիական հիմնադրամի աջակցությամբ իրականացվող «Հայաստանում արտադրողականության աճին ուղղված հողերի կայուն կառավարում» դրամաշնորհային ծրագիր</t>
  </si>
  <si>
    <t xml:space="preserve"> 09. Եվրոպական ներդրումային բանկի աջակցությամբ իրականացվող Հյուսիս-հարավ տրանսպորտային միջանցքի զարգացման դրամաշնորհային ծրագիր (Տրանշ 3)</t>
  </si>
  <si>
    <t xml:space="preserve"> 09. Համաշխարհային բանկի աջակցությամբ իրականացվող Սոցիալական ներդրումների և տեղական զարգացման դրամաշնորհային ծրագիր </t>
  </si>
  <si>
    <t>07. ԱՄՆ Միջազգային զարգացման գործակալության աջակցությամբ իրականացվող Տեղական ինքնակառավարման բարեփոխումների դրամաշնորհային ծրագիր</t>
  </si>
  <si>
    <t xml:space="preserve"> 09. Համաշխարհային բանկի աջակցությամբ իրականացվող Ոչ վարակիչ հիվանդությունների կանխարգելման և վերահսկման դրամաշնորհային ծրագիր</t>
  </si>
  <si>
    <t>06. Եվրոպական միության հարևանության ներդրումային գործիքի աջակցությամբ իրականացվող «Երևանի կոշտ թափոնների կառավարման» դրամաշնորհային ծրագիր (Երևան համայնքի ղեկավարին պետության կողմից պատվիրակված լիազորություն)</t>
  </si>
  <si>
    <r>
      <t xml:space="preserve">17. Գյուղատնտեսության զարգացման միջազգային հիմնադրամի աջակցությամբ իրականացվող </t>
    </r>
    <r>
      <rPr>
        <b/>
        <sz val="9"/>
        <rFont val="Calibri"/>
        <family val="2"/>
      </rPr>
      <t>«</t>
    </r>
    <r>
      <rPr>
        <b/>
        <sz val="9"/>
        <rFont val="GHEA Grapalat"/>
        <family val="3"/>
      </rPr>
      <t>Ենթակառուցվածքների և գյուղական ֆինանսավորման աջակցություն</t>
    </r>
    <r>
      <rPr>
        <b/>
        <sz val="9"/>
        <rFont val="Calibri"/>
        <family val="2"/>
      </rPr>
      <t>»</t>
    </r>
    <r>
      <rPr>
        <b/>
        <sz val="9"/>
        <rFont val="GHEA Grapalat"/>
        <family val="3"/>
      </rPr>
      <t xml:space="preserve"> դրամաշնորհային ծրագիր </t>
    </r>
  </si>
  <si>
    <r>
      <t xml:space="preserve">03. Արևելյան Եվրոպայի էներգախնայողության և բնապահպանական գործընկերության ֆոնդի աջակցությամբ իրականացվող </t>
    </r>
    <r>
      <rPr>
        <b/>
        <sz val="9"/>
        <rFont val="Calibri"/>
        <family val="2"/>
      </rPr>
      <t>«</t>
    </r>
    <r>
      <rPr>
        <b/>
        <sz val="9"/>
        <rFont val="GHEA Grapalat"/>
        <family val="3"/>
      </rPr>
      <t>Երևանի քաղաքային լուսավորության</t>
    </r>
    <r>
      <rPr>
        <b/>
        <sz val="9"/>
        <rFont val="Calibri"/>
        <family val="2"/>
      </rPr>
      <t>»</t>
    </r>
    <r>
      <rPr>
        <b/>
        <sz val="9"/>
        <rFont val="GHEA Grapalat"/>
        <family val="3"/>
      </rPr>
      <t xml:space="preserve"> դրամաշնորհային ծրագիր (Երևան համայնքի ղեկավարին պետության կողմից պատվիրակված լիազորություն)</t>
    </r>
  </si>
  <si>
    <r>
      <t xml:space="preserve">13. Գլոբալ հիմնադրամի աջակցությամբ իրականացվող </t>
    </r>
    <r>
      <rPr>
        <b/>
        <sz val="9"/>
        <rFont val="Calibri"/>
        <family val="2"/>
      </rPr>
      <t>«</t>
    </r>
    <r>
      <rPr>
        <b/>
        <sz val="9"/>
        <rFont val="GHEA Grapalat"/>
        <family val="3"/>
      </rPr>
      <t>Հայաստանի Հանրապետությունում տուբերկուլյոզի դեմ պայքարի ուժեղացում</t>
    </r>
    <r>
      <rPr>
        <b/>
        <sz val="9"/>
        <rFont val="Calibri"/>
        <family val="2"/>
      </rPr>
      <t>»</t>
    </r>
    <r>
      <rPr>
        <b/>
        <sz val="9"/>
        <rFont val="GHEA Grapalat"/>
        <family val="3"/>
      </rPr>
      <t xml:space="preserve"> դրամաշնորհային ծրագիր</t>
    </r>
  </si>
  <si>
    <r>
      <t xml:space="preserve"> 14. Գլոբալ հիմնադրամի աջակցությամբ իրականացվող </t>
    </r>
    <r>
      <rPr>
        <b/>
        <sz val="9"/>
        <rFont val="Calibri"/>
        <family val="2"/>
      </rPr>
      <t>«</t>
    </r>
    <r>
      <rPr>
        <b/>
        <sz val="9"/>
        <rFont val="GHEA Grapalat"/>
        <family val="3"/>
      </rPr>
      <t>Հայաստանի Հանրապետությունում ՄԻԱՎ/ՁԻԱՀ-ի դեմ պայքարի ազգային ծրագրին աջակցություն</t>
    </r>
    <r>
      <rPr>
        <b/>
        <sz val="9"/>
        <rFont val="Calibri"/>
        <family val="2"/>
      </rPr>
      <t>»</t>
    </r>
    <r>
      <rPr>
        <b/>
        <sz val="9"/>
        <rFont val="GHEA Grapalat"/>
        <family val="3"/>
      </rPr>
      <t xml:space="preserve"> դրամաշնորհային ծրագիր</t>
    </r>
  </si>
  <si>
    <t>հազար դրամներով</t>
  </si>
  <si>
    <r>
      <t xml:space="preserve">18. Վերակառուցման և զարգացման միջազգային բանկի աջակցությամբ իրականացվող </t>
    </r>
    <r>
      <rPr>
        <b/>
        <sz val="9"/>
        <rFont val="Calibri"/>
        <family val="2"/>
      </rPr>
      <t>«Գ</t>
    </r>
    <r>
      <rPr>
        <b/>
        <sz val="9"/>
        <rFont val="GHEA Grapalat"/>
        <family val="3"/>
      </rPr>
      <t>յուղատնտեսության ոլորտում քաղաքականության մոնիթորինգի և գնահատման կարողությունների զարգացում» դրամաշնորհային ծրագիր</t>
    </r>
  </si>
  <si>
    <t>05. Գերմանիայի զարգացման վարկերի բանկի (KFW) կողմից տրամադրվող «Կովկասի պահպանվող տարածքների աջակցության ծրագիր-Հայաստան (Էկոտարածաշրջանային ծրագիր-Հայաստան, 3-րդ փուլ)» դրամաշնորհային ծրագիր</t>
  </si>
  <si>
    <t>03. Եվրոպական միության հարևանության ներդրումային ծրագրի աջակցությամբ իրականացվող Երևանի ջրամատակարարման բարելավման դրամաշնորհային  ծրագիր</t>
  </si>
  <si>
    <t>06. Վերակառուցման և զարգացման եվրոպական բանկի աջակցությամբ իրականացվող Երևանի ջրամատակարարման բարելավման դրամաշնորհային  ծրագիր</t>
  </si>
  <si>
    <t>09. Գերմանիայի զարգացման վարկերի բանկի և Եվրոպական միության Հարևանության ներդրումային գործիքի աջակցությամբ իրականացվող ջրամատակարարման և ջրահեռացման ենթակառուցվածքների վերականգնման դրամաշնորհային  ծրագրի երրորդ փուլ</t>
  </si>
  <si>
    <r>
      <t xml:space="preserve">09. ԱՄՆ կառավարության աջակցությամբ իրականացվող </t>
    </r>
    <r>
      <rPr>
        <b/>
        <sz val="9"/>
        <rFont val="Calibri"/>
        <family val="2"/>
      </rPr>
      <t>«</t>
    </r>
    <r>
      <rPr>
        <b/>
        <sz val="9"/>
        <rFont val="GHEA Grapalat"/>
        <family val="3"/>
      </rPr>
      <t>Հազարամյակի մարտահրավեր</t>
    </r>
    <r>
      <rPr>
        <b/>
        <sz val="9"/>
        <rFont val="Calibri"/>
        <family val="2"/>
      </rPr>
      <t>»</t>
    </r>
    <r>
      <rPr>
        <b/>
        <sz val="9"/>
        <rFont val="GHEA Grapalat"/>
        <family val="3"/>
      </rPr>
      <t xml:space="preserve"> դրամաշնորհային ծրագիր</t>
    </r>
  </si>
  <si>
    <t>15. Համաշխարհային բանկի աջակցությամբ իրականացվող վիճակագրական համակարգի զարգացման համար ազգային ռազմավարական ծրագրի իրականացման դրամաշնորհային ծրագիր</t>
  </si>
  <si>
    <t>17. ՀՀ ֆինանսների նախարարության և ՌԴ ֆինանսների նախարարության միջև` Ռուսաստանի Դաշնության կողմից Հայաստանի Հանրապետությանն անհատույց ֆինանսական օգնության դրամաշնորհային ծրագիր</t>
  </si>
  <si>
    <t>16. Համաշխարհային բանկի աջակցությամբ իրականացվող Հայաստանի կենսապայմանների ամբողջացված հետազոտության ընդլայնման դրամաշնորհային  ծրագիր</t>
  </si>
  <si>
    <t xml:space="preserve">10. Համաշխարհային բանկի աջակցությամբ իրականացվող Մաստարայի ջրամբարի նախապատրաստման դրամաշնորհային ծրագիր   </t>
  </si>
</sst>
</file>

<file path=xl/styles.xml><?xml version="1.0" encoding="utf-8"?>
<styleSheet xmlns="http://schemas.openxmlformats.org/spreadsheetml/2006/main">
  <numFmts count="54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#,##0\ &quot; &quot;_);\(#,##0\ &quot; &quot;\)"/>
    <numFmt numFmtId="165" formatCode="#,##0\ &quot; &quot;_);[Red]\(#,##0\ &quot; &quot;\)"/>
    <numFmt numFmtId="166" formatCode="#,##0.00\ &quot; &quot;_);\(#,##0.00\ &quot; &quot;\)"/>
    <numFmt numFmtId="167" formatCode="#,##0.00\ &quot; &quot;_);[Red]\(#,##0.00\ &quot; &quot;\)"/>
    <numFmt numFmtId="168" formatCode="_ * #,##0_)\ &quot; &quot;_ ;_ * \(#,##0\)\ &quot; &quot;_ ;_ * &quot;-&quot;_)\ &quot; &quot;_ ;_ @_ "/>
    <numFmt numFmtId="169" formatCode="_ * #,##0_)\ _ _ ;_ * \(#,##0\)\ _ _ ;_ * &quot;-&quot;_)\ _ _ ;_ @_ "/>
    <numFmt numFmtId="170" formatCode="_ * #,##0.00_)\ &quot; &quot;_ ;_ * \(#,##0.00\)\ &quot; &quot;_ ;_ * &quot;-&quot;??_)\ &quot; &quot;_ ;_ @_ "/>
    <numFmt numFmtId="171" formatCode="_ * #,##0.00_)\ _ _ ;_ * \(#,##0.00\)\ _ _ ;_ * &quot;-&quot;??_)\ _ 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#,##0\ &quot;դր.&quot;;\-#,##0\ &quot;դր.&quot;"/>
    <numFmt numFmtId="187" formatCode="#,##0\ &quot;դր.&quot;;[Red]\-#,##0\ &quot;դր.&quot;"/>
    <numFmt numFmtId="188" formatCode="#,##0.00\ &quot;դր.&quot;;\-#,##0.00\ &quot;դր.&quot;"/>
    <numFmt numFmtId="189" formatCode="#,##0.00\ &quot;դր.&quot;;[Red]\-#,##0.00\ &quot;դր.&quot;"/>
    <numFmt numFmtId="190" formatCode="_-* #,##0\ &quot;դր.&quot;_-;\-* #,##0\ &quot;դր.&quot;_-;_-* &quot;-&quot;\ &quot;դր.&quot;_-;_-@_-"/>
    <numFmt numFmtId="191" formatCode="_-* #,##0\ _դ_ր_._-;\-* #,##0\ _դ_ր_._-;_-* &quot;-&quot;\ _դ_ր_._-;_-@_-"/>
    <numFmt numFmtId="192" formatCode="_-* #,##0.00\ &quot;դր.&quot;_-;\-* #,##0.00\ &quot;դր.&quot;_-;_-* &quot;-&quot;??\ &quot;դր.&quot;_-;_-@_-"/>
    <numFmt numFmtId="193" formatCode="_-* #,##0.00\ _դ_ր_._-;\-* #,##0.00\ _դ_ր_._-;_-* &quot;-&quot;??\ _դ_ր_._-;_-@_-"/>
    <numFmt numFmtId="194" formatCode="_(* #,##0.0_);_(* \(#,##0.0\);_(* &quot;-&quot;??_);_(@_)"/>
    <numFmt numFmtId="195" formatCode="_(* #,##0.0_);_(* \(#,##0.0\);_(* &quot;-&quot;?_);_(@_)"/>
    <numFmt numFmtId="196" formatCode="_(* #,##0.00_);_(* \(#,##0.00\);_(* &quot;-&quot;?_);_(@_)"/>
    <numFmt numFmtId="197" formatCode="&quot;$&quot;#,##0.00"/>
    <numFmt numFmtId="198" formatCode="0.0"/>
    <numFmt numFmtId="199" formatCode="_(* #,##0.0000_);_(* \(#,##0.0000\);_(* &quot;-&quot;??_);_(@_)"/>
    <numFmt numFmtId="200" formatCode="0.000"/>
    <numFmt numFmtId="201" formatCode="0.0000"/>
    <numFmt numFmtId="202" formatCode="_(* #,##0.000_);_(* \(#,##0.000\);_(* &quot;-&quot;??_);_(@_)"/>
    <numFmt numFmtId="203" formatCode="_(* #,##0.00000_);_(* \(#,##0.00000\);_(* &quot;-&quot;??_);_(@_)"/>
    <numFmt numFmtId="204" formatCode="0.00000"/>
    <numFmt numFmtId="205" formatCode="_(* #,##0.000_);_(* \(#,##0.000\);_(* &quot;-&quot;?_);_(@_)"/>
    <numFmt numFmtId="206" formatCode="_(* #,##0.0000_);_(* \(#,##0.0000\);_(* &quot;-&quot;?_);_(@_)"/>
    <numFmt numFmtId="207" formatCode="_(* #,##0_);_(* \(#,##0\);_(* &quot;-&quot;??_);_(@_)"/>
    <numFmt numFmtId="208" formatCode="_(* #,##0_);_(* \(#,##0\);_(* &quot;-&quot;?_);_(@_)"/>
    <numFmt numFmtId="209" formatCode="_(* #,##0.000_);_(* \(#,##0.000\);_(* &quot;-&quot;???_);_(@_)"/>
  </numFmts>
  <fonts count="52">
    <font>
      <sz val="10"/>
      <name val="Times Armenian"/>
      <family val="0"/>
    </font>
    <font>
      <u val="single"/>
      <sz val="10"/>
      <color indexed="36"/>
      <name val="Times Armenian"/>
      <family val="1"/>
    </font>
    <font>
      <u val="single"/>
      <sz val="10"/>
      <color indexed="12"/>
      <name val="Times Armenian"/>
      <family val="1"/>
    </font>
    <font>
      <sz val="11"/>
      <name val="Times Armenian"/>
      <family val="1"/>
    </font>
    <font>
      <sz val="10"/>
      <name val="GHEA Grapalat"/>
      <family val="3"/>
    </font>
    <font>
      <b/>
      <sz val="10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sz val="10"/>
      <color indexed="10"/>
      <name val="GHEA Grapalat"/>
      <family val="3"/>
    </font>
    <font>
      <sz val="10"/>
      <color indexed="8"/>
      <name val="GHEA Grapalat"/>
      <family val="3"/>
    </font>
    <font>
      <sz val="10"/>
      <color indexed="17"/>
      <name val="Calibri"/>
      <family val="2"/>
    </font>
    <font>
      <b/>
      <sz val="12"/>
      <name val="GHEA Grapalat"/>
      <family val="3"/>
    </font>
    <font>
      <b/>
      <i/>
      <sz val="10"/>
      <name val="GHEA Grapalat"/>
      <family val="3"/>
    </font>
    <font>
      <b/>
      <sz val="9"/>
      <name val="Calibri"/>
      <family val="2"/>
    </font>
    <font>
      <b/>
      <i/>
      <sz val="9"/>
      <color indexed="10"/>
      <name val="GHEA Grapalat"/>
      <family val="3"/>
    </font>
    <font>
      <b/>
      <sz val="16"/>
      <color indexed="8"/>
      <name val="GHEA Grapalat"/>
      <family val="3"/>
    </font>
    <font>
      <sz val="10"/>
      <color indexed="9"/>
      <name val="GHEA Grapalat"/>
      <family val="3"/>
    </font>
    <font>
      <sz val="8"/>
      <name val="Times Armeni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1" fillId="4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94" fontId="10" fillId="0" borderId="0" xfId="0" applyNumberFormat="1" applyFont="1" applyFill="1" applyBorder="1" applyAlignment="1">
      <alignment/>
    </xf>
    <xf numFmtId="49" fontId="4" fillId="0" borderId="0" xfId="59" applyNumberFormat="1" applyFont="1" applyFill="1" applyBorder="1" applyAlignment="1">
      <alignment horizontal="right" vertical="center" wrapText="1"/>
      <protection/>
    </xf>
    <xf numFmtId="19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49" fontId="8" fillId="0" borderId="10" xfId="59" applyNumberFormat="1" applyFont="1" applyFill="1" applyBorder="1" applyAlignment="1">
      <alignment horizontal="left" vertical="center" wrapText="1"/>
      <protection/>
    </xf>
    <xf numFmtId="195" fontId="4" fillId="0" borderId="0" xfId="0" applyNumberFormat="1" applyFont="1" applyFill="1" applyBorder="1" applyAlignment="1">
      <alignment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94" fontId="6" fillId="0" borderId="0" xfId="0" applyNumberFormat="1" applyFont="1" applyFill="1" applyBorder="1" applyAlignment="1">
      <alignment horizontal="right"/>
    </xf>
    <xf numFmtId="195" fontId="8" fillId="0" borderId="12" xfId="59" applyNumberFormat="1" applyFont="1" applyFill="1" applyBorder="1" applyAlignment="1">
      <alignment vertical="center" wrapText="1"/>
      <protection/>
    </xf>
    <xf numFmtId="195" fontId="7" fillId="0" borderId="13" xfId="59" applyNumberFormat="1" applyFont="1" applyFill="1" applyBorder="1" applyAlignment="1">
      <alignment vertical="center" wrapText="1"/>
      <protection/>
    </xf>
    <xf numFmtId="195" fontId="8" fillId="0" borderId="12" xfId="0" applyNumberFormat="1" applyFont="1" applyFill="1" applyBorder="1" applyAlignment="1">
      <alignment vertical="center" wrapText="1"/>
    </xf>
    <xf numFmtId="195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3" fontId="10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wrapText="1"/>
    </xf>
    <xf numFmtId="194" fontId="16" fillId="0" borderId="0" xfId="0" applyNumberFormat="1" applyFont="1" applyFill="1" applyBorder="1" applyAlignment="1">
      <alignment wrapText="1"/>
    </xf>
    <xf numFmtId="199" fontId="17" fillId="0" borderId="0" xfId="0" applyNumberFormat="1" applyFont="1" applyFill="1" applyAlignment="1">
      <alignment vertical="center" wrapText="1"/>
    </xf>
    <xf numFmtId="194" fontId="12" fillId="0" borderId="0" xfId="49" applyNumberFormat="1" applyFont="1" applyFill="1" applyBorder="1" applyAlignment="1">
      <alignment/>
    </xf>
    <xf numFmtId="194" fontId="15" fillId="0" borderId="0" xfId="0" applyNumberFormat="1" applyFont="1" applyFill="1" applyBorder="1" applyAlignment="1">
      <alignment horizontal="right"/>
    </xf>
    <xf numFmtId="197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197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195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94" fontId="5" fillId="0" borderId="13" xfId="42" applyNumberFormat="1" applyFont="1" applyFill="1" applyBorder="1" applyAlignment="1">
      <alignment horizontal="center" vertical="center" wrapText="1"/>
    </xf>
    <xf numFmtId="194" fontId="4" fillId="0" borderId="12" xfId="42" applyNumberFormat="1" applyFont="1" applyFill="1" applyBorder="1" applyAlignment="1">
      <alignment horizontal="center" vertical="center" wrapText="1"/>
    </xf>
    <xf numFmtId="194" fontId="4" fillId="0" borderId="18" xfId="42" applyNumberFormat="1" applyFont="1" applyFill="1" applyBorder="1" applyAlignment="1">
      <alignment horizontal="center" vertical="center" wrapText="1"/>
    </xf>
    <xf numFmtId="194" fontId="4" fillId="0" borderId="10" xfId="42" applyNumberFormat="1" applyFont="1" applyFill="1" applyBorder="1" applyAlignment="1">
      <alignment horizontal="center" vertical="center" wrapText="1"/>
    </xf>
    <xf numFmtId="194" fontId="4" fillId="0" borderId="18" xfId="42" applyNumberFormat="1" applyFont="1" applyFill="1" applyBorder="1" applyAlignment="1">
      <alignment/>
    </xf>
    <xf numFmtId="194" fontId="4" fillId="0" borderId="19" xfId="42" applyNumberFormat="1" applyFont="1" applyFill="1" applyBorder="1" applyAlignment="1">
      <alignment horizontal="center" vertical="center" wrapText="1"/>
    </xf>
    <xf numFmtId="194" fontId="4" fillId="0" borderId="18" xfId="42" applyNumberFormat="1" applyFont="1" applyFill="1" applyBorder="1" applyAlignment="1">
      <alignment vertical="center"/>
    </xf>
    <xf numFmtId="194" fontId="4" fillId="0" borderId="20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49" fontId="7" fillId="0" borderId="13" xfId="0" applyNumberFormat="1" applyFont="1" applyFill="1" applyBorder="1" applyAlignment="1">
      <alignment vertical="center" wrapText="1"/>
    </xf>
    <xf numFmtId="195" fontId="10" fillId="0" borderId="0" xfId="0" applyNumberFormat="1" applyFont="1" applyFill="1" applyBorder="1" applyAlignment="1">
      <alignment/>
    </xf>
    <xf numFmtId="194" fontId="4" fillId="0" borderId="18" xfId="42" applyNumberFormat="1" applyFont="1" applyFill="1" applyBorder="1" applyAlignment="1">
      <alignment horizontal="right" vertical="center"/>
    </xf>
    <xf numFmtId="194" fontId="4" fillId="0" borderId="22" xfId="42" applyNumberFormat="1" applyFont="1" applyFill="1" applyBorder="1" applyAlignment="1">
      <alignment vertical="center"/>
    </xf>
    <xf numFmtId="197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195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94" fontId="4" fillId="0" borderId="24" xfId="42" applyNumberFormat="1" applyFont="1" applyFill="1" applyBorder="1" applyAlignment="1">
      <alignment vertical="center"/>
    </xf>
    <xf numFmtId="195" fontId="7" fillId="0" borderId="25" xfId="59" applyNumberFormat="1" applyFont="1" applyFill="1" applyBorder="1" applyAlignment="1">
      <alignment vertical="center" wrapText="1"/>
      <protection/>
    </xf>
    <xf numFmtId="195" fontId="7" fillId="0" borderId="10" xfId="59" applyNumberFormat="1" applyFont="1" applyFill="1" applyBorder="1" applyAlignment="1" quotePrefix="1">
      <alignment vertical="center" wrapText="1"/>
      <protection/>
    </xf>
    <xf numFmtId="195" fontId="7" fillId="0" borderId="26" xfId="59" applyNumberFormat="1" applyFont="1" applyFill="1" applyBorder="1" applyAlignment="1" quotePrefix="1">
      <alignment vertical="center" wrapText="1"/>
      <protection/>
    </xf>
    <xf numFmtId="49" fontId="8" fillId="0" borderId="19" xfId="59" applyNumberFormat="1" applyFont="1" applyFill="1" applyBorder="1" applyAlignment="1">
      <alignment horizontal="left" vertical="center" wrapText="1"/>
      <protection/>
    </xf>
    <xf numFmtId="195" fontId="8" fillId="0" borderId="10" xfId="59" applyNumberFormat="1" applyFont="1" applyFill="1" applyBorder="1" applyAlignment="1">
      <alignment vertical="center" wrapText="1"/>
      <protection/>
    </xf>
    <xf numFmtId="195" fontId="8" fillId="0" borderId="19" xfId="59" applyNumberFormat="1" applyFont="1" applyFill="1" applyBorder="1" applyAlignment="1">
      <alignment vertical="center" wrapText="1"/>
      <protection/>
    </xf>
    <xf numFmtId="49" fontId="8" fillId="0" borderId="26" xfId="59" applyNumberFormat="1" applyFont="1" applyFill="1" applyBorder="1" applyAlignment="1">
      <alignment horizontal="left" vertical="center" wrapText="1"/>
      <protection/>
    </xf>
    <xf numFmtId="49" fontId="8" fillId="0" borderId="12" xfId="59" applyNumberFormat="1" applyFont="1" applyFill="1" applyBorder="1" applyAlignment="1">
      <alignment horizontal="left" vertical="center" wrapText="1"/>
      <protection/>
    </xf>
    <xf numFmtId="195" fontId="8" fillId="0" borderId="25" xfId="59" applyNumberFormat="1" applyFont="1" applyFill="1" applyBorder="1" applyAlignment="1">
      <alignment vertical="center" wrapText="1"/>
      <protection/>
    </xf>
    <xf numFmtId="195" fontId="8" fillId="0" borderId="26" xfId="59" applyNumberFormat="1" applyFont="1" applyFill="1" applyBorder="1" applyAlignment="1">
      <alignment vertical="center" wrapText="1"/>
      <protection/>
    </xf>
    <xf numFmtId="194" fontId="5" fillId="0" borderId="27" xfId="42" applyNumberFormat="1" applyFont="1" applyFill="1" applyBorder="1" applyAlignment="1">
      <alignment horizontal="center" vertical="center" wrapText="1"/>
    </xf>
    <xf numFmtId="194" fontId="5" fillId="0" borderId="28" xfId="42" applyNumberFormat="1" applyFont="1" applyFill="1" applyBorder="1" applyAlignment="1">
      <alignment horizontal="center" vertical="center" wrapText="1"/>
    </xf>
    <xf numFmtId="194" fontId="5" fillId="0" borderId="18" xfId="42" applyNumberFormat="1" applyFont="1" applyFill="1" applyBorder="1" applyAlignment="1">
      <alignment horizontal="center" vertical="center" wrapText="1"/>
    </xf>
    <xf numFmtId="194" fontId="5" fillId="0" borderId="22" xfId="42" applyNumberFormat="1" applyFont="1" applyFill="1" applyBorder="1" applyAlignment="1">
      <alignment horizontal="center" vertical="center" wrapText="1"/>
    </xf>
    <xf numFmtId="194" fontId="5" fillId="0" borderId="29" xfId="42" applyNumberFormat="1" applyFont="1" applyFill="1" applyBorder="1" applyAlignment="1">
      <alignment horizontal="center" vertical="center" wrapText="1"/>
    </xf>
    <xf numFmtId="194" fontId="4" fillId="0" borderId="30" xfId="42" applyNumberFormat="1" applyFont="1" applyFill="1" applyBorder="1" applyAlignment="1">
      <alignment horizontal="center" vertical="center" wrapText="1"/>
    </xf>
    <xf numFmtId="194" fontId="4" fillId="0" borderId="24" xfId="42" applyNumberFormat="1" applyFont="1" applyFill="1" applyBorder="1" applyAlignment="1">
      <alignment horizontal="center" vertical="center" wrapText="1"/>
    </xf>
    <xf numFmtId="194" fontId="4" fillId="0" borderId="22" xfId="42" applyNumberFormat="1" applyFont="1" applyFill="1" applyBorder="1" applyAlignment="1">
      <alignment horizontal="center" vertical="center" wrapText="1"/>
    </xf>
    <xf numFmtId="194" fontId="4" fillId="0" borderId="28" xfId="42" applyNumberFormat="1" applyFont="1" applyFill="1" applyBorder="1" applyAlignment="1">
      <alignment horizontal="center" vertical="center" wrapText="1"/>
    </xf>
    <xf numFmtId="0" fontId="4" fillId="0" borderId="18" xfId="42" applyNumberFormat="1" applyFont="1" applyFill="1" applyBorder="1" applyAlignment="1">
      <alignment horizontal="right" vertical="center" wrapText="1"/>
    </xf>
    <xf numFmtId="194" fontId="4" fillId="0" borderId="24" xfId="42" applyNumberFormat="1" applyFont="1" applyFill="1" applyBorder="1" applyAlignment="1">
      <alignment/>
    </xf>
    <xf numFmtId="194" fontId="4" fillId="0" borderId="30" xfId="42" applyNumberFormat="1" applyFont="1" applyFill="1" applyBorder="1" applyAlignment="1">
      <alignment/>
    </xf>
    <xf numFmtId="194" fontId="4" fillId="0" borderId="30" xfId="42" applyNumberFormat="1" applyFont="1" applyFill="1" applyBorder="1" applyAlignment="1">
      <alignment vertical="center"/>
    </xf>
    <xf numFmtId="194" fontId="5" fillId="0" borderId="25" xfId="42" applyNumberFormat="1" applyFont="1" applyFill="1" applyBorder="1" applyAlignment="1">
      <alignment horizontal="center" vertical="center" wrapText="1"/>
    </xf>
    <xf numFmtId="194" fontId="5" fillId="0" borderId="10" xfId="42" applyNumberFormat="1" applyFont="1" applyFill="1" applyBorder="1" applyAlignment="1">
      <alignment horizontal="center" vertical="center" wrapText="1"/>
    </xf>
    <xf numFmtId="194" fontId="5" fillId="0" borderId="26" xfId="42" applyNumberFormat="1" applyFont="1" applyFill="1" applyBorder="1" applyAlignment="1">
      <alignment horizontal="center" vertical="center" wrapText="1"/>
    </xf>
    <xf numFmtId="194" fontId="4" fillId="0" borderId="10" xfId="42" applyNumberFormat="1" applyFont="1" applyFill="1" applyBorder="1" applyAlignment="1">
      <alignment/>
    </xf>
    <xf numFmtId="194" fontId="4" fillId="0" borderId="19" xfId="42" applyNumberFormat="1" applyFont="1" applyFill="1" applyBorder="1" applyAlignment="1">
      <alignment/>
    </xf>
    <xf numFmtId="194" fontId="4" fillId="0" borderId="26" xfId="42" applyNumberFormat="1" applyFont="1" applyFill="1" applyBorder="1" applyAlignment="1">
      <alignment vertical="center"/>
    </xf>
    <xf numFmtId="194" fontId="4" fillId="0" borderId="25" xfId="42" applyNumberFormat="1" applyFont="1" applyFill="1" applyBorder="1" applyAlignment="1">
      <alignment horizontal="center" vertical="center" wrapText="1"/>
    </xf>
    <xf numFmtId="194" fontId="4" fillId="0" borderId="10" xfId="42" applyNumberFormat="1" applyFont="1" applyFill="1" applyBorder="1" applyAlignment="1">
      <alignment vertical="center"/>
    </xf>
    <xf numFmtId="194" fontId="4" fillId="0" borderId="12" xfId="42" applyNumberFormat="1" applyFont="1" applyFill="1" applyBorder="1" applyAlignment="1">
      <alignment/>
    </xf>
    <xf numFmtId="194" fontId="4" fillId="0" borderId="12" xfId="42" applyNumberFormat="1" applyFont="1" applyFill="1" applyBorder="1" applyAlignment="1">
      <alignment vertical="center"/>
    </xf>
    <xf numFmtId="194" fontId="4" fillId="0" borderId="19" xfId="42" applyNumberFormat="1" applyFont="1" applyFill="1" applyBorder="1" applyAlignment="1">
      <alignment vertical="center"/>
    </xf>
    <xf numFmtId="194" fontId="5" fillId="0" borderId="31" xfId="42" applyNumberFormat="1" applyFont="1" applyFill="1" applyBorder="1" applyAlignment="1">
      <alignment horizontal="center" vertical="center" wrapText="1"/>
    </xf>
    <xf numFmtId="194" fontId="4" fillId="0" borderId="10" xfId="42" applyNumberFormat="1" applyFont="1" applyFill="1" applyBorder="1" applyAlignment="1">
      <alignment horizontal="right" vertical="center"/>
    </xf>
    <xf numFmtId="194" fontId="4" fillId="0" borderId="18" xfId="42" applyNumberFormat="1" applyFont="1" applyFill="1" applyBorder="1" applyAlignment="1">
      <alignment vertical="center" wrapText="1"/>
    </xf>
    <xf numFmtId="194" fontId="4" fillId="0" borderId="30" xfId="42" applyNumberFormat="1" applyFont="1" applyFill="1" applyBorder="1" applyAlignment="1">
      <alignment vertical="center" wrapText="1"/>
    </xf>
    <xf numFmtId="194" fontId="4" fillId="0" borderId="24" xfId="42" applyNumberFormat="1" applyFont="1" applyFill="1" applyBorder="1" applyAlignment="1">
      <alignment vertical="center" wrapText="1"/>
    </xf>
    <xf numFmtId="194" fontId="4" fillId="0" borderId="32" xfId="42" applyNumberFormat="1" applyFont="1" applyFill="1" applyBorder="1" applyAlignment="1">
      <alignment vertical="center"/>
    </xf>
    <xf numFmtId="194" fontId="5" fillId="0" borderId="15" xfId="42" applyNumberFormat="1" applyFont="1" applyFill="1" applyBorder="1" applyAlignment="1">
      <alignment horizontal="center" vertical="center" wrapText="1"/>
    </xf>
    <xf numFmtId="195" fontId="8" fillId="0" borderId="33" xfId="0" applyNumberFormat="1" applyFont="1" applyFill="1" applyBorder="1" applyAlignment="1">
      <alignment vertical="center" wrapText="1"/>
    </xf>
    <xf numFmtId="49" fontId="8" fillId="0" borderId="34" xfId="59" applyNumberFormat="1" applyFont="1" applyFill="1" applyBorder="1" applyAlignment="1">
      <alignment horizontal="left" vertical="center" wrapText="1"/>
      <protection/>
    </xf>
    <xf numFmtId="49" fontId="8" fillId="0" borderId="0" xfId="59" applyNumberFormat="1" applyFont="1" applyFill="1" applyBorder="1" applyAlignment="1">
      <alignment horizontal="left" vertical="center" wrapText="1"/>
      <protection/>
    </xf>
    <xf numFmtId="195" fontId="8" fillId="0" borderId="34" xfId="0" applyNumberFormat="1" applyFont="1" applyFill="1" applyBorder="1" applyAlignment="1">
      <alignment vertical="center" wrapText="1"/>
    </xf>
    <xf numFmtId="49" fontId="8" fillId="0" borderId="35" xfId="59" applyNumberFormat="1" applyFont="1" applyFill="1" applyBorder="1" applyAlignment="1">
      <alignment horizontal="left" vertical="center" wrapText="1"/>
      <protection/>
    </xf>
    <xf numFmtId="195" fontId="7" fillId="0" borderId="23" xfId="59" applyNumberFormat="1" applyFont="1" applyFill="1" applyBorder="1" applyAlignment="1">
      <alignment vertical="center" wrapText="1"/>
      <protection/>
    </xf>
    <xf numFmtId="195" fontId="7" fillId="0" borderId="13" xfId="0" applyNumberFormat="1" applyFont="1" applyFill="1" applyBorder="1" applyAlignment="1">
      <alignment vertical="center" wrapText="1"/>
    </xf>
    <xf numFmtId="195" fontId="7" fillId="0" borderId="23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/>
    </xf>
    <xf numFmtId="49" fontId="9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3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40" xfId="0" applyNumberFormat="1" applyFont="1" applyFill="1" applyBorder="1" applyAlignment="1" applyProtection="1">
      <alignment horizontal="center" vertical="center" wrapText="1"/>
      <protection locked="0"/>
    </xf>
    <xf numFmtId="195" fontId="12" fillId="0" borderId="0" xfId="0" applyNumberFormat="1" applyFont="1" applyFill="1" applyBorder="1" applyAlignment="1">
      <alignment horizontal="center" vertical="center" wrapText="1"/>
    </xf>
    <xf numFmtId="1" fontId="9" fillId="0" borderId="31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38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39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23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40" xfId="0" applyNumberFormat="1" applyFont="1" applyFill="1" applyBorder="1" applyAlignment="1" applyProtection="1">
      <alignment horizontal="center" vertical="center" wrapText="1"/>
      <protection locked="0"/>
    </xf>
    <xf numFmtId="194" fontId="13" fillId="0" borderId="13" xfId="59" applyNumberFormat="1" applyFont="1" applyFill="1" applyBorder="1" applyAlignment="1">
      <alignment horizontal="center" vertical="center" wrapText="1"/>
      <protection/>
    </xf>
    <xf numFmtId="194" fontId="13" fillId="0" borderId="11" xfId="59" applyNumberFormat="1" applyFont="1" applyFill="1" applyBorder="1" applyAlignment="1">
      <alignment horizontal="center" vertical="center" wrapText="1"/>
      <protection/>
    </xf>
    <xf numFmtId="194" fontId="13" fillId="0" borderId="41" xfId="59" applyNumberFormat="1" applyFont="1" applyFill="1" applyBorder="1" applyAlignment="1">
      <alignment horizontal="center" vertical="center" wrapText="1"/>
      <protection/>
    </xf>
    <xf numFmtId="49" fontId="4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2" xfId="0" applyNumberFormat="1" applyFont="1" applyFill="1" applyBorder="1" applyAlignment="1">
      <alignment horizontal="center" vertical="center" textRotation="90" wrapText="1"/>
    </xf>
    <xf numFmtId="49" fontId="4" fillId="0" borderId="21" xfId="0" applyNumberFormat="1" applyFont="1" applyFill="1" applyBorder="1" applyAlignment="1">
      <alignment horizontal="center" vertical="center" textRotation="90" wrapText="1"/>
    </xf>
    <xf numFmtId="49" fontId="4" fillId="0" borderId="14" xfId="0" applyNumberFormat="1" applyFont="1" applyFill="1" applyBorder="1" applyAlignment="1">
      <alignment horizontal="center" vertical="center" textRotation="90" wrapText="1"/>
    </xf>
    <xf numFmtId="194" fontId="5" fillId="0" borderId="17" xfId="42" applyNumberFormat="1" applyFont="1" applyFill="1" applyBorder="1" applyAlignment="1">
      <alignment horizontal="center" vertical="center" wrapText="1"/>
    </xf>
    <xf numFmtId="194" fontId="5" fillId="0" borderId="43" xfId="42" applyNumberFormat="1" applyFont="1" applyFill="1" applyBorder="1" applyAlignment="1">
      <alignment horizontal="center" vertical="center" wrapText="1"/>
    </xf>
    <xf numFmtId="194" fontId="5" fillId="0" borderId="0" xfId="0" applyNumberFormat="1" applyFont="1" applyFill="1" applyBorder="1" applyAlignment="1">
      <alignment horizontal="right"/>
    </xf>
    <xf numFmtId="49" fontId="4" fillId="0" borderId="31" xfId="0" applyNumberFormat="1" applyFont="1" applyFill="1" applyBorder="1" applyAlignment="1">
      <alignment horizontal="center" vertical="center" textRotation="90" wrapText="1"/>
    </xf>
    <xf numFmtId="49" fontId="4" fillId="0" borderId="37" xfId="0" applyNumberFormat="1" applyFont="1" applyFill="1" applyBorder="1" applyAlignment="1">
      <alignment horizontal="center" vertical="center" textRotation="90" wrapText="1"/>
    </xf>
    <xf numFmtId="49" fontId="4" fillId="0" borderId="23" xfId="0" applyNumberFormat="1" applyFont="1" applyFill="1" applyBorder="1" applyAlignment="1">
      <alignment horizontal="center" vertical="center" textRotation="90" wrapText="1"/>
    </xf>
    <xf numFmtId="49" fontId="4" fillId="0" borderId="38" xfId="0" applyNumberFormat="1" applyFont="1" applyFill="1" applyBorder="1" applyAlignment="1">
      <alignment horizontal="center" vertical="center" textRotation="90" wrapText="1"/>
    </xf>
    <xf numFmtId="49" fontId="4" fillId="0" borderId="39" xfId="0" applyNumberFormat="1" applyFont="1" applyFill="1" applyBorder="1" applyAlignment="1">
      <alignment horizontal="center" vertical="center" textRotation="90" wrapText="1"/>
    </xf>
    <xf numFmtId="49" fontId="4" fillId="0" borderId="40" xfId="0" applyNumberFormat="1" applyFont="1" applyFill="1" applyBorder="1" applyAlignment="1">
      <alignment horizontal="center" vertical="center" textRotation="90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194" fontId="5" fillId="0" borderId="44" xfId="42" applyNumberFormat="1" applyFont="1" applyFill="1" applyBorder="1" applyAlignment="1">
      <alignment horizontal="center" vertical="center" wrapText="1"/>
    </xf>
    <xf numFmtId="194" fontId="5" fillId="0" borderId="27" xfId="42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ood_MJCC2016-18  (15.04.2015) dram grant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3_HavelvacN2axjusakN3" xfId="58"/>
    <cellStyle name="Normal_Book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nt%202017%20hayt,hodvacn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%202016\BUDGET%202016\01.12.2015\grant%20%20%2013.11.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ayt $"/>
      <sheetName val="hayt AMD"/>
      <sheetName val="hodvacner  "/>
      <sheetName val="hodvacner  $"/>
      <sheetName val="475.36"/>
      <sheetName val="Lala"/>
      <sheetName val="evromiutyun"/>
    </sheetNames>
    <sheetDataSet>
      <sheetData sheetId="3">
        <row r="192">
          <cell r="G192">
            <v>0</v>
          </cell>
        </row>
      </sheetData>
      <sheetData sheetId="4">
        <row r="1">
          <cell r="J1">
            <v>475.36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dvacner 483.02"/>
      <sheetName val="hodvacner $"/>
      <sheetName val="dram 473.40, 483.02"/>
      <sheetName val="lala"/>
      <sheetName val="dram round verjnakan"/>
      <sheetName val="$ verjnakan 473.4"/>
      <sheetName val="havelvac.N1.ax.N15.Grant"/>
    </sheetNames>
    <sheetDataSet>
      <sheetData sheetId="2">
        <row r="160">
          <cell r="H160">
            <v>0</v>
          </cell>
        </row>
        <row r="169">
          <cell r="H16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1"/>
  <sheetViews>
    <sheetView tabSelected="1" zoomScaleSheetLayoutView="100" zoomScalePageLayoutView="0" workbookViewId="0" topLeftCell="A180">
      <selection activeCell="D61" sqref="D61"/>
    </sheetView>
  </sheetViews>
  <sheetFormatPr defaultColWidth="9.375" defaultRowHeight="12.75"/>
  <cols>
    <col min="1" max="1" width="5.75390625" style="38" customWidth="1"/>
    <col min="2" max="2" width="5.125" style="37" customWidth="1"/>
    <col min="3" max="3" width="5.25390625" style="2" customWidth="1"/>
    <col min="4" max="4" width="47.00390625" style="3" customWidth="1"/>
    <col min="5" max="5" width="18.25390625" style="4" customWidth="1"/>
    <col min="6" max="6" width="17.75390625" style="4" customWidth="1"/>
    <col min="7" max="7" width="17.00390625" style="4" customWidth="1"/>
    <col min="8" max="8" width="13.00390625" style="3" customWidth="1"/>
    <col min="9" max="9" width="19.875" style="3" customWidth="1"/>
    <col min="10" max="10" width="15.125" style="3" customWidth="1"/>
    <col min="11" max="16384" width="9.375" style="3" customWidth="1"/>
  </cols>
  <sheetData>
    <row r="1" spans="1:7" ht="24.75" customHeight="1">
      <c r="A1" s="1"/>
      <c r="B1" s="1"/>
      <c r="D1" s="17"/>
      <c r="F1" s="129" t="s">
        <v>35</v>
      </c>
      <c r="G1" s="129"/>
    </row>
    <row r="2" spans="1:7" ht="23.25" customHeight="1">
      <c r="A2" s="18"/>
      <c r="B2" s="18"/>
      <c r="C2" s="18"/>
      <c r="D2" s="95"/>
      <c r="E2" s="19"/>
      <c r="F2" s="129" t="s">
        <v>36</v>
      </c>
      <c r="G2" s="129"/>
    </row>
    <row r="3" spans="1:7" ht="57.75" customHeight="1">
      <c r="A3" s="105" t="s">
        <v>75</v>
      </c>
      <c r="B3" s="105"/>
      <c r="C3" s="105"/>
      <c r="D3" s="105"/>
      <c r="E3" s="105"/>
      <c r="F3" s="105"/>
      <c r="G3" s="105"/>
    </row>
    <row r="4" spans="1:7" ht="24" customHeight="1" thickBot="1">
      <c r="A4" s="1"/>
      <c r="B4" s="1"/>
      <c r="C4" s="5"/>
      <c r="D4" s="20"/>
      <c r="E4" s="21"/>
      <c r="F4" s="22"/>
      <c r="G4" s="12" t="s">
        <v>86</v>
      </c>
    </row>
    <row r="5" spans="1:7" ht="24" customHeight="1" thickBot="1">
      <c r="A5" s="130" t="s">
        <v>9</v>
      </c>
      <c r="B5" s="124" t="s">
        <v>10</v>
      </c>
      <c r="C5" s="133" t="s">
        <v>11</v>
      </c>
      <c r="D5" s="136" t="s">
        <v>19</v>
      </c>
      <c r="E5" s="115" t="s">
        <v>69</v>
      </c>
      <c r="F5" s="116"/>
      <c r="G5" s="117"/>
    </row>
    <row r="6" spans="1:7" s="7" customFormat="1" ht="24" customHeight="1" thickBot="1">
      <c r="A6" s="131"/>
      <c r="B6" s="125"/>
      <c r="C6" s="134"/>
      <c r="D6" s="137"/>
      <c r="E6" s="139" t="s">
        <v>12</v>
      </c>
      <c r="F6" s="127" t="s">
        <v>13</v>
      </c>
      <c r="G6" s="128"/>
    </row>
    <row r="7" spans="1:7" s="7" customFormat="1" ht="56.25" customHeight="1" thickBot="1">
      <c r="A7" s="132"/>
      <c r="B7" s="126"/>
      <c r="C7" s="135"/>
      <c r="D7" s="138"/>
      <c r="E7" s="140"/>
      <c r="F7" s="86" t="s">
        <v>20</v>
      </c>
      <c r="G7" s="56" t="s">
        <v>37</v>
      </c>
    </row>
    <row r="8" spans="1:11" ht="27">
      <c r="A8" s="118"/>
      <c r="B8" s="119"/>
      <c r="C8" s="119"/>
      <c r="D8" s="46" t="s">
        <v>14</v>
      </c>
      <c r="E8" s="57">
        <f aca="true" t="shared" si="0" ref="E8:E91">F8+G8</f>
        <v>33808827.5</v>
      </c>
      <c r="F8" s="69">
        <f>F9+F10</f>
        <v>29360386.799999997</v>
      </c>
      <c r="G8" s="57">
        <f>G9+G10</f>
        <v>4448440.7</v>
      </c>
      <c r="H8" s="40"/>
      <c r="I8" s="40"/>
      <c r="J8" s="40"/>
      <c r="K8" s="40"/>
    </row>
    <row r="9" spans="1:11" ht="24" customHeight="1">
      <c r="A9" s="120"/>
      <c r="B9" s="121"/>
      <c r="C9" s="121"/>
      <c r="D9" s="47" t="s">
        <v>15</v>
      </c>
      <c r="E9" s="58">
        <f t="shared" si="0"/>
        <v>13474766</v>
      </c>
      <c r="F9" s="70">
        <f>F13+F18+F29+F40+F48+F53+F62+F67+F78+F83+F88+F103+F121+F108++F134+F139+F150+F155+F160+F202+F207+F212+F235</f>
        <v>11453787.4</v>
      </c>
      <c r="G9" s="58">
        <f>G13+G18+G29+G40+G48+G53+G62+G67+G78+G83+G88+G103+G121+G108++G134+G139+G150+G155+G160+G202+G207+G212+G235</f>
        <v>2020978.5999999999</v>
      </c>
      <c r="H9" s="40"/>
      <c r="I9" s="17"/>
      <c r="J9" s="17"/>
      <c r="K9" s="17"/>
    </row>
    <row r="10" spans="1:10" ht="26.25" customHeight="1" thickBot="1">
      <c r="A10" s="122"/>
      <c r="B10" s="123"/>
      <c r="C10" s="123"/>
      <c r="D10" s="48" t="s">
        <v>16</v>
      </c>
      <c r="E10" s="59">
        <f t="shared" si="0"/>
        <v>20334061.5</v>
      </c>
      <c r="F10" s="71">
        <f>F21+F34+F43+F56+F70+F91+F97+F124+F111+F144+F163+F176+F182+F188+F196+F229+F248</f>
        <v>17906599.4</v>
      </c>
      <c r="G10" s="59">
        <f>G21+G34+G43+G56+G70+G91+G97+G124+G111+G144+G163+G176+G182+G188+G196+G229+G248</f>
        <v>2427462.1</v>
      </c>
      <c r="H10" s="40"/>
      <c r="I10" s="40"/>
      <c r="J10" s="40"/>
    </row>
    <row r="11" spans="1:10" s="8" customFormat="1" ht="58.5" customHeight="1" thickBot="1">
      <c r="A11" s="43" t="s">
        <v>2</v>
      </c>
      <c r="B11" s="23" t="s">
        <v>7</v>
      </c>
      <c r="C11" s="24" t="s">
        <v>2</v>
      </c>
      <c r="D11" s="92" t="s">
        <v>92</v>
      </c>
      <c r="E11" s="60">
        <f t="shared" si="0"/>
        <v>110846.1</v>
      </c>
      <c r="F11" s="29">
        <f>F13</f>
        <v>110846.1</v>
      </c>
      <c r="G11" s="60">
        <f>G13</f>
        <v>0</v>
      </c>
      <c r="H11" s="40"/>
      <c r="I11" s="40"/>
      <c r="J11" s="40"/>
    </row>
    <row r="12" spans="1:10" s="1" customFormat="1" ht="18" customHeight="1">
      <c r="A12" s="96"/>
      <c r="B12" s="97"/>
      <c r="C12" s="97"/>
      <c r="D12" s="13" t="s">
        <v>17</v>
      </c>
      <c r="E12" s="61">
        <f t="shared" si="0"/>
        <v>110846.1</v>
      </c>
      <c r="F12" s="30">
        <f>F11</f>
        <v>110846.1</v>
      </c>
      <c r="G12" s="61">
        <f>G11</f>
        <v>0</v>
      </c>
      <c r="H12" s="40"/>
      <c r="I12" s="40"/>
      <c r="J12" s="40"/>
    </row>
    <row r="13" spans="1:10" s="10" customFormat="1" ht="20.25" customHeight="1">
      <c r="A13" s="98"/>
      <c r="B13" s="99"/>
      <c r="C13" s="99"/>
      <c r="D13" s="9" t="s">
        <v>18</v>
      </c>
      <c r="E13" s="31">
        <f t="shared" si="0"/>
        <v>110846.1</v>
      </c>
      <c r="F13" s="72">
        <f>F14</f>
        <v>110846.1</v>
      </c>
      <c r="G13" s="82">
        <f>G14</f>
        <v>0</v>
      </c>
      <c r="H13" s="40"/>
      <c r="I13" s="40"/>
      <c r="J13" s="40"/>
    </row>
    <row r="14" spans="1:10" s="10" customFormat="1" ht="20.25" customHeight="1">
      <c r="A14" s="98"/>
      <c r="B14" s="99"/>
      <c r="C14" s="99"/>
      <c r="D14" s="9" t="s">
        <v>38</v>
      </c>
      <c r="E14" s="62">
        <f t="shared" si="0"/>
        <v>110846.1</v>
      </c>
      <c r="F14" s="73">
        <f>F15</f>
        <v>110846.1</v>
      </c>
      <c r="G14" s="82">
        <f>G15</f>
        <v>0</v>
      </c>
      <c r="H14" s="40"/>
      <c r="I14" s="40"/>
      <c r="J14" s="40"/>
    </row>
    <row r="15" spans="1:10" s="10" customFormat="1" ht="20.25" customHeight="1" thickBot="1">
      <c r="A15" s="98"/>
      <c r="B15" s="99"/>
      <c r="C15" s="99"/>
      <c r="D15" s="49" t="s">
        <v>39</v>
      </c>
      <c r="E15" s="63">
        <f t="shared" si="0"/>
        <v>110846.1</v>
      </c>
      <c r="F15" s="74">
        <v>110846.1</v>
      </c>
      <c r="G15" s="42">
        <v>0</v>
      </c>
      <c r="H15" s="40"/>
      <c r="I15" s="40"/>
      <c r="J15" s="40"/>
    </row>
    <row r="16" spans="1:10" s="1" customFormat="1" ht="63.75" customHeight="1" thickBot="1">
      <c r="A16" s="28" t="s">
        <v>2</v>
      </c>
      <c r="B16" s="25" t="s">
        <v>7</v>
      </c>
      <c r="C16" s="11" t="s">
        <v>2</v>
      </c>
      <c r="D16" s="93" t="s">
        <v>93</v>
      </c>
      <c r="E16" s="60">
        <f t="shared" si="0"/>
        <v>570216.1</v>
      </c>
      <c r="F16" s="29">
        <f>F18+F21</f>
        <v>475690.39999999997</v>
      </c>
      <c r="G16" s="60">
        <f>G18+G21</f>
        <v>94525.7</v>
      </c>
      <c r="H16" s="40"/>
      <c r="I16" s="40"/>
      <c r="J16" s="40"/>
    </row>
    <row r="17" spans="1:10" s="1" customFormat="1" ht="18" customHeight="1">
      <c r="A17" s="96"/>
      <c r="B17" s="97"/>
      <c r="C17" s="97"/>
      <c r="D17" s="13" t="s">
        <v>17</v>
      </c>
      <c r="E17" s="61">
        <f t="shared" si="0"/>
        <v>570216.1</v>
      </c>
      <c r="F17" s="75">
        <f>F16</f>
        <v>475690.39999999997</v>
      </c>
      <c r="G17" s="61">
        <f>G16</f>
        <v>94525.7</v>
      </c>
      <c r="H17" s="40"/>
      <c r="I17" s="40"/>
      <c r="J17" s="40"/>
    </row>
    <row r="18" spans="1:10" s="10" customFormat="1" ht="20.25" customHeight="1">
      <c r="A18" s="98"/>
      <c r="B18" s="99"/>
      <c r="C18" s="99"/>
      <c r="D18" s="9" t="s">
        <v>18</v>
      </c>
      <c r="E18" s="31">
        <f t="shared" si="0"/>
        <v>343929.3</v>
      </c>
      <c r="F18" s="72">
        <f>F19</f>
        <v>287118.1</v>
      </c>
      <c r="G18" s="82">
        <f>G19</f>
        <v>56811.2</v>
      </c>
      <c r="H18" s="40"/>
      <c r="I18" s="40"/>
      <c r="J18" s="40"/>
    </row>
    <row r="19" spans="1:10" s="10" customFormat="1" ht="20.25" customHeight="1">
      <c r="A19" s="98"/>
      <c r="B19" s="99"/>
      <c r="C19" s="99"/>
      <c r="D19" s="9" t="s">
        <v>38</v>
      </c>
      <c r="E19" s="62">
        <f t="shared" si="0"/>
        <v>343929.3</v>
      </c>
      <c r="F19" s="73">
        <f>F20</f>
        <v>287118.1</v>
      </c>
      <c r="G19" s="82">
        <f>G20</f>
        <v>56811.2</v>
      </c>
      <c r="H19" s="40"/>
      <c r="I19" s="40"/>
      <c r="J19" s="40"/>
    </row>
    <row r="20" spans="1:10" s="10" customFormat="1" ht="20.25" customHeight="1">
      <c r="A20" s="98"/>
      <c r="B20" s="99"/>
      <c r="C20" s="99"/>
      <c r="D20" s="49" t="s">
        <v>39</v>
      </c>
      <c r="E20" s="31">
        <f t="shared" si="0"/>
        <v>343929.3</v>
      </c>
      <c r="F20" s="76">
        <v>287118.1</v>
      </c>
      <c r="G20" s="35">
        <v>56811.2</v>
      </c>
      <c r="H20" s="40"/>
      <c r="I20" s="40"/>
      <c r="J20" s="40"/>
    </row>
    <row r="21" spans="1:10" s="10" customFormat="1" ht="20.25" customHeight="1">
      <c r="A21" s="98"/>
      <c r="B21" s="99"/>
      <c r="C21" s="99"/>
      <c r="D21" s="50" t="s">
        <v>21</v>
      </c>
      <c r="E21" s="61">
        <f t="shared" si="0"/>
        <v>226286.8</v>
      </c>
      <c r="F21" s="77">
        <f>F22</f>
        <v>188572.3</v>
      </c>
      <c r="G21" s="83">
        <f>G22</f>
        <v>37714.5</v>
      </c>
      <c r="H21" s="40"/>
      <c r="I21" s="40"/>
      <c r="J21" s="40"/>
    </row>
    <row r="22" spans="1:10" s="10" customFormat="1" ht="20.25" customHeight="1">
      <c r="A22" s="98"/>
      <c r="B22" s="99"/>
      <c r="C22" s="99"/>
      <c r="D22" s="50" t="s">
        <v>40</v>
      </c>
      <c r="E22" s="62">
        <f t="shared" si="0"/>
        <v>226286.8</v>
      </c>
      <c r="F22" s="73">
        <f>F23+F25</f>
        <v>188572.3</v>
      </c>
      <c r="G22" s="66">
        <f>G23+G25</f>
        <v>37714.5</v>
      </c>
      <c r="H22" s="40"/>
      <c r="I22" s="40"/>
      <c r="J22" s="40"/>
    </row>
    <row r="23" spans="1:10" s="10" customFormat="1" ht="20.25" customHeight="1">
      <c r="A23" s="98"/>
      <c r="B23" s="99"/>
      <c r="C23" s="99"/>
      <c r="D23" s="50" t="s">
        <v>43</v>
      </c>
      <c r="E23" s="31">
        <f>F23+G23</f>
        <v>114828</v>
      </c>
      <c r="F23" s="76">
        <f>F24</f>
        <v>95690</v>
      </c>
      <c r="G23" s="82">
        <f>G24</f>
        <v>19138</v>
      </c>
      <c r="H23" s="40"/>
      <c r="I23" s="40"/>
      <c r="J23" s="40"/>
    </row>
    <row r="24" spans="1:10" s="1" customFormat="1" ht="16.5" customHeight="1">
      <c r="A24" s="98"/>
      <c r="B24" s="99"/>
      <c r="C24" s="99"/>
      <c r="D24" s="51" t="s">
        <v>44</v>
      </c>
      <c r="E24" s="61">
        <f>F24+G24</f>
        <v>114828</v>
      </c>
      <c r="F24" s="76">
        <v>95690</v>
      </c>
      <c r="G24" s="35">
        <v>19138</v>
      </c>
      <c r="H24" s="40"/>
      <c r="I24" s="40"/>
      <c r="J24" s="40"/>
    </row>
    <row r="25" spans="1:10" s="10" customFormat="1" ht="20.25" customHeight="1">
      <c r="A25" s="98"/>
      <c r="B25" s="99"/>
      <c r="C25" s="99"/>
      <c r="D25" s="9" t="s">
        <v>41</v>
      </c>
      <c r="E25" s="31">
        <f t="shared" si="0"/>
        <v>111458.8</v>
      </c>
      <c r="F25" s="76">
        <f>F26</f>
        <v>92882.3</v>
      </c>
      <c r="G25" s="82">
        <f>G26</f>
        <v>18576.5</v>
      </c>
      <c r="H25" s="40"/>
      <c r="I25" s="40"/>
      <c r="J25" s="40"/>
    </row>
    <row r="26" spans="1:10" s="1" customFormat="1" ht="16.5" customHeight="1" thickBot="1">
      <c r="A26" s="100"/>
      <c r="B26" s="101"/>
      <c r="C26" s="101"/>
      <c r="D26" s="52" t="s">
        <v>42</v>
      </c>
      <c r="E26" s="61">
        <f t="shared" si="0"/>
        <v>111458.8</v>
      </c>
      <c r="F26" s="74">
        <v>92882.3</v>
      </c>
      <c r="G26" s="42">
        <v>18576.5</v>
      </c>
      <c r="H26" s="40"/>
      <c r="I26" s="40"/>
      <c r="J26" s="40"/>
    </row>
    <row r="27" spans="1:10" s="1" customFormat="1" ht="59.25" customHeight="1" thickBot="1">
      <c r="A27" s="28" t="s">
        <v>2</v>
      </c>
      <c r="B27" s="25" t="s">
        <v>7</v>
      </c>
      <c r="C27" s="11" t="s">
        <v>2</v>
      </c>
      <c r="D27" s="93" t="s">
        <v>95</v>
      </c>
      <c r="E27" s="60">
        <f t="shared" si="0"/>
        <v>15746</v>
      </c>
      <c r="F27" s="29">
        <f>F29</f>
        <v>12108.8</v>
      </c>
      <c r="G27" s="60">
        <f>G29</f>
        <v>3637.2</v>
      </c>
      <c r="H27" s="40"/>
      <c r="I27" s="40"/>
      <c r="J27" s="40"/>
    </row>
    <row r="28" spans="1:10" s="1" customFormat="1" ht="17.25" customHeight="1">
      <c r="A28" s="96"/>
      <c r="B28" s="97"/>
      <c r="C28" s="97"/>
      <c r="D28" s="13" t="s">
        <v>17</v>
      </c>
      <c r="E28" s="61">
        <f t="shared" si="0"/>
        <v>15746</v>
      </c>
      <c r="F28" s="30">
        <f>F27</f>
        <v>12108.8</v>
      </c>
      <c r="G28" s="61">
        <f>G27</f>
        <v>3637.2</v>
      </c>
      <c r="H28" s="40"/>
      <c r="I28" s="40"/>
      <c r="J28" s="40"/>
    </row>
    <row r="29" spans="1:10" s="10" customFormat="1" ht="20.25" customHeight="1">
      <c r="A29" s="98"/>
      <c r="B29" s="99"/>
      <c r="C29" s="99"/>
      <c r="D29" s="9" t="s">
        <v>18</v>
      </c>
      <c r="E29" s="31">
        <f t="shared" si="0"/>
        <v>15746</v>
      </c>
      <c r="F29" s="72">
        <f>F30</f>
        <v>12108.8</v>
      </c>
      <c r="G29" s="82">
        <f>G30</f>
        <v>3637.2</v>
      </c>
      <c r="H29" s="40"/>
      <c r="I29" s="40"/>
      <c r="J29" s="40"/>
    </row>
    <row r="30" spans="1:10" s="10" customFormat="1" ht="20.25" customHeight="1">
      <c r="A30" s="98"/>
      <c r="B30" s="99"/>
      <c r="C30" s="99"/>
      <c r="D30" s="9" t="s">
        <v>38</v>
      </c>
      <c r="E30" s="62">
        <f t="shared" si="0"/>
        <v>15746</v>
      </c>
      <c r="F30" s="73">
        <f>F31</f>
        <v>12108.8</v>
      </c>
      <c r="G30" s="82">
        <f>G31</f>
        <v>3637.2</v>
      </c>
      <c r="H30" s="40"/>
      <c r="I30" s="40"/>
      <c r="J30" s="40"/>
    </row>
    <row r="31" spans="1:10" s="10" customFormat="1" ht="20.25" customHeight="1" thickBot="1">
      <c r="A31" s="98"/>
      <c r="B31" s="99"/>
      <c r="C31" s="99"/>
      <c r="D31" s="49" t="s">
        <v>39</v>
      </c>
      <c r="E31" s="63">
        <f t="shared" si="0"/>
        <v>15746</v>
      </c>
      <c r="F31" s="74">
        <v>12108.8</v>
      </c>
      <c r="G31" s="42">
        <v>3637.2</v>
      </c>
      <c r="H31" s="40"/>
      <c r="I31" s="40"/>
      <c r="J31" s="40"/>
    </row>
    <row r="32" spans="1:10" s="1" customFormat="1" ht="84" customHeight="1" thickBot="1">
      <c r="A32" s="28" t="s">
        <v>2</v>
      </c>
      <c r="B32" s="25" t="s">
        <v>7</v>
      </c>
      <c r="C32" s="11" t="s">
        <v>2</v>
      </c>
      <c r="D32" s="93" t="s">
        <v>94</v>
      </c>
      <c r="E32" s="60">
        <f t="shared" si="0"/>
        <v>511180.19999999995</v>
      </c>
      <c r="F32" s="29">
        <f>F34</f>
        <v>432640.3</v>
      </c>
      <c r="G32" s="60">
        <f>G34</f>
        <v>78539.9</v>
      </c>
      <c r="H32" s="40"/>
      <c r="I32" s="40"/>
      <c r="J32" s="40"/>
    </row>
    <row r="33" spans="1:10" s="1" customFormat="1" ht="31.5" customHeight="1">
      <c r="A33" s="96"/>
      <c r="B33" s="97"/>
      <c r="C33" s="97"/>
      <c r="D33" s="13" t="s">
        <v>17</v>
      </c>
      <c r="E33" s="61">
        <f t="shared" si="0"/>
        <v>511180.19999999995</v>
      </c>
      <c r="F33" s="30">
        <f>F32</f>
        <v>432640.3</v>
      </c>
      <c r="G33" s="61">
        <f>G32</f>
        <v>78539.9</v>
      </c>
      <c r="H33" s="40"/>
      <c r="I33" s="40"/>
      <c r="J33" s="40"/>
    </row>
    <row r="34" spans="1:10" s="10" customFormat="1" ht="20.25" customHeight="1">
      <c r="A34" s="98"/>
      <c r="B34" s="99"/>
      <c r="C34" s="99"/>
      <c r="D34" s="50" t="s">
        <v>21</v>
      </c>
      <c r="E34" s="31">
        <f t="shared" si="0"/>
        <v>511180.19999999995</v>
      </c>
      <c r="F34" s="72">
        <f aca="true" t="shared" si="1" ref="F34:G36">F35</f>
        <v>432640.3</v>
      </c>
      <c r="G34" s="82">
        <f t="shared" si="1"/>
        <v>78539.9</v>
      </c>
      <c r="H34" s="40"/>
      <c r="I34" s="40"/>
      <c r="J34" s="40"/>
    </row>
    <row r="35" spans="1:10" s="10" customFormat="1" ht="20.25" customHeight="1">
      <c r="A35" s="98"/>
      <c r="B35" s="99"/>
      <c r="C35" s="99"/>
      <c r="D35" s="53" t="s">
        <v>40</v>
      </c>
      <c r="E35" s="62">
        <f t="shared" si="0"/>
        <v>511180.19999999995</v>
      </c>
      <c r="F35" s="73">
        <f t="shared" si="1"/>
        <v>432640.3</v>
      </c>
      <c r="G35" s="82">
        <f t="shared" si="1"/>
        <v>78539.9</v>
      </c>
      <c r="H35" s="40"/>
      <c r="I35" s="40"/>
      <c r="J35" s="40"/>
    </row>
    <row r="36" spans="1:10" s="10" customFormat="1" ht="20.25" customHeight="1">
      <c r="A36" s="98"/>
      <c r="B36" s="99"/>
      <c r="C36" s="99"/>
      <c r="D36" s="9" t="s">
        <v>41</v>
      </c>
      <c r="E36" s="31">
        <f t="shared" si="0"/>
        <v>511180.19999999995</v>
      </c>
      <c r="F36" s="76">
        <f t="shared" si="1"/>
        <v>432640.3</v>
      </c>
      <c r="G36" s="82">
        <f t="shared" si="1"/>
        <v>78539.9</v>
      </c>
      <c r="H36" s="40"/>
      <c r="I36" s="40"/>
      <c r="J36" s="40"/>
    </row>
    <row r="37" spans="1:10" s="1" customFormat="1" ht="16.5" customHeight="1" thickBot="1">
      <c r="A37" s="98"/>
      <c r="B37" s="99"/>
      <c r="C37" s="99"/>
      <c r="D37" s="49" t="s">
        <v>42</v>
      </c>
      <c r="E37" s="61">
        <f t="shared" si="0"/>
        <v>511180.19999999995</v>
      </c>
      <c r="F37" s="74">
        <v>432640.3</v>
      </c>
      <c r="G37" s="42">
        <v>78539.9</v>
      </c>
      <c r="H37" s="40"/>
      <c r="I37" s="40"/>
      <c r="J37" s="40"/>
    </row>
    <row r="38" spans="1:10" s="1" customFormat="1" ht="68.25" customHeight="1" thickBot="1">
      <c r="A38" s="28" t="s">
        <v>5</v>
      </c>
      <c r="B38" s="25" t="s">
        <v>8</v>
      </c>
      <c r="C38" s="11" t="s">
        <v>2</v>
      </c>
      <c r="D38" s="14" t="s">
        <v>76</v>
      </c>
      <c r="E38" s="60">
        <f aca="true" t="shared" si="2" ref="E38:E45">F38+G38</f>
        <v>861498</v>
      </c>
      <c r="F38" s="29">
        <f>F40+F43</f>
        <v>717915</v>
      </c>
      <c r="G38" s="60">
        <f>G40+G43</f>
        <v>143583</v>
      </c>
      <c r="H38" s="40"/>
      <c r="I38" s="40"/>
      <c r="J38" s="40"/>
    </row>
    <row r="39" spans="1:10" s="1" customFormat="1" ht="22.5" customHeight="1">
      <c r="A39" s="96"/>
      <c r="B39" s="97"/>
      <c r="C39" s="102"/>
      <c r="D39" s="13" t="s">
        <v>22</v>
      </c>
      <c r="E39" s="61">
        <f t="shared" si="2"/>
        <v>861498</v>
      </c>
      <c r="F39" s="30">
        <f>F38</f>
        <v>717915</v>
      </c>
      <c r="G39" s="61">
        <f>G38</f>
        <v>143583</v>
      </c>
      <c r="H39" s="40"/>
      <c r="I39" s="40"/>
      <c r="J39" s="40"/>
    </row>
    <row r="40" spans="1:10" s="10" customFormat="1" ht="20.25" customHeight="1">
      <c r="A40" s="98"/>
      <c r="B40" s="99"/>
      <c r="C40" s="103"/>
      <c r="D40" s="9" t="s">
        <v>18</v>
      </c>
      <c r="E40" s="31">
        <f t="shared" si="2"/>
        <v>287166</v>
      </c>
      <c r="F40" s="72">
        <f>F41</f>
        <v>239305</v>
      </c>
      <c r="G40" s="82">
        <f>G41</f>
        <v>47861</v>
      </c>
      <c r="H40" s="40"/>
      <c r="I40" s="40"/>
      <c r="J40" s="40"/>
    </row>
    <row r="41" spans="1:10" s="10" customFormat="1" ht="20.25" customHeight="1">
      <c r="A41" s="98"/>
      <c r="B41" s="99"/>
      <c r="C41" s="103"/>
      <c r="D41" s="9" t="s">
        <v>38</v>
      </c>
      <c r="E41" s="62">
        <f t="shared" si="2"/>
        <v>287166</v>
      </c>
      <c r="F41" s="73">
        <f>F42</f>
        <v>239305</v>
      </c>
      <c r="G41" s="82">
        <f>G42</f>
        <v>47861</v>
      </c>
      <c r="H41" s="40"/>
      <c r="I41" s="40"/>
      <c r="J41" s="40"/>
    </row>
    <row r="42" spans="1:10" s="10" customFormat="1" ht="20.25" customHeight="1" thickBot="1">
      <c r="A42" s="98"/>
      <c r="B42" s="99"/>
      <c r="C42" s="103"/>
      <c r="D42" s="49" t="s">
        <v>39</v>
      </c>
      <c r="E42" s="63">
        <f t="shared" si="2"/>
        <v>287166</v>
      </c>
      <c r="F42" s="74">
        <v>239305</v>
      </c>
      <c r="G42" s="42">
        <v>47861</v>
      </c>
      <c r="H42" s="40"/>
      <c r="I42" s="40"/>
      <c r="J42" s="40"/>
    </row>
    <row r="43" spans="1:10" s="10" customFormat="1" ht="20.25" customHeight="1">
      <c r="A43" s="98"/>
      <c r="B43" s="99"/>
      <c r="C43" s="103"/>
      <c r="D43" s="50" t="s">
        <v>21</v>
      </c>
      <c r="E43" s="61">
        <f t="shared" si="2"/>
        <v>574332</v>
      </c>
      <c r="F43" s="77">
        <f>F44</f>
        <v>478610</v>
      </c>
      <c r="G43" s="67">
        <f>G44</f>
        <v>95722</v>
      </c>
      <c r="H43" s="40"/>
      <c r="I43" s="40"/>
      <c r="J43" s="40"/>
    </row>
    <row r="44" spans="1:10" s="10" customFormat="1" ht="20.25" customHeight="1">
      <c r="A44" s="98"/>
      <c r="B44" s="99"/>
      <c r="C44" s="103"/>
      <c r="D44" s="50" t="s">
        <v>50</v>
      </c>
      <c r="E44" s="31">
        <f t="shared" si="2"/>
        <v>574332</v>
      </c>
      <c r="F44" s="76">
        <f>F45</f>
        <v>478610</v>
      </c>
      <c r="G44" s="82">
        <f>G45</f>
        <v>95722</v>
      </c>
      <c r="H44" s="40"/>
      <c r="I44" s="40"/>
      <c r="J44" s="40"/>
    </row>
    <row r="45" spans="1:10" s="1" customFormat="1" ht="16.5" customHeight="1" thickBot="1">
      <c r="A45" s="100"/>
      <c r="B45" s="101"/>
      <c r="C45" s="104"/>
      <c r="D45" s="51" t="s">
        <v>71</v>
      </c>
      <c r="E45" s="61">
        <f t="shared" si="2"/>
        <v>574332</v>
      </c>
      <c r="F45" s="74">
        <v>478610</v>
      </c>
      <c r="G45" s="42">
        <v>95722</v>
      </c>
      <c r="H45" s="40"/>
      <c r="I45" s="40"/>
      <c r="J45" s="40"/>
    </row>
    <row r="46" spans="1:10" s="1" customFormat="1" ht="74.25" customHeight="1" thickBot="1">
      <c r="A46" s="28" t="s">
        <v>5</v>
      </c>
      <c r="B46" s="25" t="s">
        <v>8</v>
      </c>
      <c r="C46" s="11" t="s">
        <v>2</v>
      </c>
      <c r="D46" s="14" t="s">
        <v>82</v>
      </c>
      <c r="E46" s="60">
        <f t="shared" si="0"/>
        <v>57433.2</v>
      </c>
      <c r="F46" s="29">
        <f>F48</f>
        <v>47861</v>
      </c>
      <c r="G46" s="60">
        <f>G48</f>
        <v>9572.2</v>
      </c>
      <c r="H46" s="40"/>
      <c r="I46" s="40"/>
      <c r="J46" s="40"/>
    </row>
    <row r="47" spans="1:10" s="1" customFormat="1" ht="19.5" customHeight="1">
      <c r="A47" s="96"/>
      <c r="B47" s="97"/>
      <c r="C47" s="97"/>
      <c r="D47" s="13" t="s">
        <v>22</v>
      </c>
      <c r="E47" s="61">
        <f t="shared" si="0"/>
        <v>57433.2</v>
      </c>
      <c r="F47" s="30">
        <f>F46</f>
        <v>47861</v>
      </c>
      <c r="G47" s="61">
        <f>G46</f>
        <v>9572.2</v>
      </c>
      <c r="H47" s="40"/>
      <c r="I47" s="40"/>
      <c r="J47" s="40"/>
    </row>
    <row r="48" spans="1:10" s="10" customFormat="1" ht="20.25" customHeight="1">
      <c r="A48" s="98"/>
      <c r="B48" s="99"/>
      <c r="C48" s="99"/>
      <c r="D48" s="9" t="s">
        <v>18</v>
      </c>
      <c r="E48" s="31">
        <f t="shared" si="0"/>
        <v>57433.2</v>
      </c>
      <c r="F48" s="72">
        <f>F49</f>
        <v>47861</v>
      </c>
      <c r="G48" s="82">
        <f>G49</f>
        <v>9572.2</v>
      </c>
      <c r="H48" s="40"/>
      <c r="I48" s="40"/>
      <c r="J48" s="40"/>
    </row>
    <row r="49" spans="1:10" s="10" customFormat="1" ht="20.25" customHeight="1">
      <c r="A49" s="98"/>
      <c r="B49" s="99"/>
      <c r="C49" s="99"/>
      <c r="D49" s="9" t="s">
        <v>38</v>
      </c>
      <c r="E49" s="62">
        <f t="shared" si="0"/>
        <v>57433.2</v>
      </c>
      <c r="F49" s="73">
        <f>F50</f>
        <v>47861</v>
      </c>
      <c r="G49" s="82">
        <f>G50</f>
        <v>9572.2</v>
      </c>
      <c r="H49" s="40"/>
      <c r="I49" s="40"/>
      <c r="J49" s="40"/>
    </row>
    <row r="50" spans="1:10" s="10" customFormat="1" ht="20.25" customHeight="1" thickBot="1">
      <c r="A50" s="98"/>
      <c r="B50" s="99"/>
      <c r="C50" s="99"/>
      <c r="D50" s="49" t="s">
        <v>39</v>
      </c>
      <c r="E50" s="63">
        <f t="shared" si="0"/>
        <v>57433.2</v>
      </c>
      <c r="F50" s="74">
        <v>47861</v>
      </c>
      <c r="G50" s="42">
        <v>9572.2</v>
      </c>
      <c r="H50" s="40"/>
      <c r="I50" s="40"/>
      <c r="J50" s="40"/>
    </row>
    <row r="51" spans="1:10" s="1" customFormat="1" ht="74.25" customHeight="1" thickBot="1">
      <c r="A51" s="28" t="s">
        <v>5</v>
      </c>
      <c r="B51" s="25" t="s">
        <v>8</v>
      </c>
      <c r="C51" s="11" t="s">
        <v>2</v>
      </c>
      <c r="D51" s="14" t="s">
        <v>87</v>
      </c>
      <c r="E51" s="60">
        <f aca="true" t="shared" si="3" ref="E51:E59">F51+G51</f>
        <v>574332</v>
      </c>
      <c r="F51" s="29">
        <f>F53+F56</f>
        <v>574332</v>
      </c>
      <c r="G51" s="60">
        <f>G53+G56</f>
        <v>0</v>
      </c>
      <c r="H51" s="40"/>
      <c r="I51" s="40"/>
      <c r="J51" s="40"/>
    </row>
    <row r="52" spans="1:10" s="1" customFormat="1" ht="30" customHeight="1">
      <c r="A52" s="96"/>
      <c r="B52" s="97"/>
      <c r="C52" s="102"/>
      <c r="D52" s="13" t="s">
        <v>17</v>
      </c>
      <c r="E52" s="61">
        <f t="shared" si="3"/>
        <v>574332</v>
      </c>
      <c r="F52" s="30">
        <f>F51</f>
        <v>574332</v>
      </c>
      <c r="G52" s="61">
        <f>G51</f>
        <v>0</v>
      </c>
      <c r="H52" s="40"/>
      <c r="I52" s="40"/>
      <c r="J52" s="40"/>
    </row>
    <row r="53" spans="1:10" s="10" customFormat="1" ht="20.25" customHeight="1">
      <c r="A53" s="98"/>
      <c r="B53" s="99"/>
      <c r="C53" s="103"/>
      <c r="D53" s="9" t="s">
        <v>18</v>
      </c>
      <c r="E53" s="31">
        <f t="shared" si="3"/>
        <v>550401.5</v>
      </c>
      <c r="F53" s="72">
        <f>F54</f>
        <v>550401.5</v>
      </c>
      <c r="G53" s="82">
        <f>G54</f>
        <v>0</v>
      </c>
      <c r="H53" s="40"/>
      <c r="I53" s="40"/>
      <c r="J53" s="40"/>
    </row>
    <row r="54" spans="1:10" s="10" customFormat="1" ht="20.25" customHeight="1">
      <c r="A54" s="98"/>
      <c r="B54" s="99"/>
      <c r="C54" s="103"/>
      <c r="D54" s="9" t="s">
        <v>38</v>
      </c>
      <c r="E54" s="62">
        <f t="shared" si="3"/>
        <v>550401.5</v>
      </c>
      <c r="F54" s="73">
        <f>F55</f>
        <v>550401.5</v>
      </c>
      <c r="G54" s="82">
        <f>G55</f>
        <v>0</v>
      </c>
      <c r="H54" s="40"/>
      <c r="I54" s="40"/>
      <c r="J54" s="40"/>
    </row>
    <row r="55" spans="1:10" s="10" customFormat="1" ht="20.25" customHeight="1" thickBot="1">
      <c r="A55" s="98"/>
      <c r="B55" s="99"/>
      <c r="C55" s="103"/>
      <c r="D55" s="49" t="s">
        <v>39</v>
      </c>
      <c r="E55" s="63">
        <f t="shared" si="3"/>
        <v>550401.5</v>
      </c>
      <c r="F55" s="74">
        <v>550401.5</v>
      </c>
      <c r="G55" s="42">
        <v>0</v>
      </c>
      <c r="H55" s="40"/>
      <c r="I55" s="40"/>
      <c r="J55" s="40"/>
    </row>
    <row r="56" spans="1:10" s="10" customFormat="1" ht="20.25" customHeight="1">
      <c r="A56" s="98"/>
      <c r="B56" s="99"/>
      <c r="C56" s="103"/>
      <c r="D56" s="50" t="s">
        <v>21</v>
      </c>
      <c r="E56" s="31">
        <f t="shared" si="3"/>
        <v>23930.5</v>
      </c>
      <c r="F56" s="72">
        <f aca="true" t="shared" si="4" ref="F56:G58">F57</f>
        <v>23930.5</v>
      </c>
      <c r="G56" s="33">
        <f t="shared" si="4"/>
        <v>0</v>
      </c>
      <c r="H56" s="40"/>
      <c r="I56" s="40"/>
      <c r="J56" s="40"/>
    </row>
    <row r="57" spans="1:10" s="10" customFormat="1" ht="20.25" customHeight="1">
      <c r="A57" s="98"/>
      <c r="B57" s="99"/>
      <c r="C57" s="103"/>
      <c r="D57" s="50" t="s">
        <v>40</v>
      </c>
      <c r="E57" s="62">
        <f t="shared" si="3"/>
        <v>23930.5</v>
      </c>
      <c r="F57" s="73">
        <f t="shared" si="4"/>
        <v>23930.5</v>
      </c>
      <c r="G57" s="66">
        <f t="shared" si="4"/>
        <v>0</v>
      </c>
      <c r="H57" s="40"/>
      <c r="I57" s="40"/>
      <c r="J57" s="40"/>
    </row>
    <row r="58" spans="1:10" s="10" customFormat="1" ht="20.25" customHeight="1">
      <c r="A58" s="98"/>
      <c r="B58" s="99"/>
      <c r="C58" s="103"/>
      <c r="D58" s="9" t="s">
        <v>41</v>
      </c>
      <c r="E58" s="31">
        <f t="shared" si="3"/>
        <v>23930.5</v>
      </c>
      <c r="F58" s="78">
        <f t="shared" si="4"/>
        <v>23930.5</v>
      </c>
      <c r="G58" s="68">
        <f t="shared" si="4"/>
        <v>0</v>
      </c>
      <c r="H58" s="40"/>
      <c r="I58" s="40"/>
      <c r="J58" s="40"/>
    </row>
    <row r="59" spans="1:10" s="1" customFormat="1" ht="16.5" customHeight="1" thickBot="1">
      <c r="A59" s="100"/>
      <c r="B59" s="101"/>
      <c r="C59" s="104"/>
      <c r="D59" s="49" t="s">
        <v>42</v>
      </c>
      <c r="E59" s="61">
        <f t="shared" si="3"/>
        <v>23930.5</v>
      </c>
      <c r="F59" s="74">
        <v>23930.5</v>
      </c>
      <c r="G59" s="42">
        <v>0</v>
      </c>
      <c r="H59" s="40"/>
      <c r="I59" s="40"/>
      <c r="J59" s="40"/>
    </row>
    <row r="60" spans="1:10" s="1" customFormat="1" ht="66" customHeight="1" thickBot="1">
      <c r="A60" s="28" t="s">
        <v>5</v>
      </c>
      <c r="B60" s="25" t="s">
        <v>8</v>
      </c>
      <c r="C60" s="11" t="s">
        <v>5</v>
      </c>
      <c r="D60" s="14" t="s">
        <v>96</v>
      </c>
      <c r="E60" s="60">
        <f>F60+G60</f>
        <v>141716.4</v>
      </c>
      <c r="F60" s="29">
        <f>F62</f>
        <v>108453</v>
      </c>
      <c r="G60" s="60">
        <f>G62</f>
        <v>33263.4</v>
      </c>
      <c r="H60" s="40"/>
      <c r="I60" s="40"/>
      <c r="J60" s="40"/>
    </row>
    <row r="61" spans="1:10" s="1" customFormat="1" ht="46.5" customHeight="1">
      <c r="A61" s="96"/>
      <c r="B61" s="97"/>
      <c r="C61" s="97"/>
      <c r="D61" s="13" t="s">
        <v>0</v>
      </c>
      <c r="E61" s="61">
        <f>F61+G61</f>
        <v>141716.4</v>
      </c>
      <c r="F61" s="30">
        <f>F60</f>
        <v>108453</v>
      </c>
      <c r="G61" s="61">
        <f>G60</f>
        <v>33263.4</v>
      </c>
      <c r="H61" s="40"/>
      <c r="I61" s="40"/>
      <c r="J61" s="40"/>
    </row>
    <row r="62" spans="1:10" s="10" customFormat="1" ht="20.25" customHeight="1">
      <c r="A62" s="98"/>
      <c r="B62" s="99"/>
      <c r="C62" s="99"/>
      <c r="D62" s="9" t="s">
        <v>18</v>
      </c>
      <c r="E62" s="31">
        <f>F62+G62</f>
        <v>141716.4</v>
      </c>
      <c r="F62" s="72">
        <f>F63</f>
        <v>108453</v>
      </c>
      <c r="G62" s="82">
        <f>G63</f>
        <v>33263.4</v>
      </c>
      <c r="H62" s="40"/>
      <c r="I62" s="40"/>
      <c r="J62" s="40"/>
    </row>
    <row r="63" spans="1:10" s="10" customFormat="1" ht="20.25" customHeight="1">
      <c r="A63" s="98"/>
      <c r="B63" s="99"/>
      <c r="C63" s="99"/>
      <c r="D63" s="9" t="s">
        <v>38</v>
      </c>
      <c r="E63" s="62">
        <f>F63+G63</f>
        <v>141716.4</v>
      </c>
      <c r="F63" s="73">
        <f>F64</f>
        <v>108453</v>
      </c>
      <c r="G63" s="82">
        <f>G64</f>
        <v>33263.4</v>
      </c>
      <c r="H63" s="40"/>
      <c r="I63" s="40"/>
      <c r="J63" s="40"/>
    </row>
    <row r="64" spans="1:10" s="10" customFormat="1" ht="20.25" customHeight="1" thickBot="1">
      <c r="A64" s="98"/>
      <c r="B64" s="99"/>
      <c r="C64" s="99"/>
      <c r="D64" s="49" t="s">
        <v>39</v>
      </c>
      <c r="E64" s="63">
        <f>F64+G64</f>
        <v>141716.4</v>
      </c>
      <c r="F64" s="74">
        <v>108453</v>
      </c>
      <c r="G64" s="42">
        <v>33263.4</v>
      </c>
      <c r="H64" s="40"/>
      <c r="I64" s="40"/>
      <c r="J64" s="40"/>
    </row>
    <row r="65" spans="1:10" s="1" customFormat="1" ht="52.5" customHeight="1" thickBot="1">
      <c r="A65" s="28" t="s">
        <v>5</v>
      </c>
      <c r="B65" s="25" t="s">
        <v>4</v>
      </c>
      <c r="C65" s="11" t="s">
        <v>5</v>
      </c>
      <c r="D65" s="93" t="s">
        <v>33</v>
      </c>
      <c r="E65" s="60">
        <f t="shared" si="0"/>
        <v>6759077.9</v>
      </c>
      <c r="F65" s="29">
        <f>F67+F70</f>
        <v>6356997.600000001</v>
      </c>
      <c r="G65" s="60">
        <f>G67+G70</f>
        <v>402080.30000000005</v>
      </c>
      <c r="H65" s="40"/>
      <c r="I65" s="40"/>
      <c r="J65" s="40"/>
    </row>
    <row r="66" spans="1:10" s="1" customFormat="1" ht="30.75" customHeight="1">
      <c r="A66" s="96"/>
      <c r="B66" s="97"/>
      <c r="C66" s="102"/>
      <c r="D66" s="13" t="s">
        <v>26</v>
      </c>
      <c r="E66" s="61">
        <f t="shared" si="0"/>
        <v>6759077.9</v>
      </c>
      <c r="F66" s="30">
        <f>F65</f>
        <v>6356997.600000001</v>
      </c>
      <c r="G66" s="61">
        <f>G65</f>
        <v>402080.30000000005</v>
      </c>
      <c r="H66" s="40"/>
      <c r="I66" s="40"/>
      <c r="J66" s="40"/>
    </row>
    <row r="67" spans="1:10" s="10" customFormat="1" ht="20.25" customHeight="1">
      <c r="A67" s="98"/>
      <c r="B67" s="99"/>
      <c r="C67" s="103"/>
      <c r="D67" s="9" t="s">
        <v>18</v>
      </c>
      <c r="E67" s="31">
        <f>F67+G67</f>
        <v>391598.80000000005</v>
      </c>
      <c r="F67" s="72">
        <f>F68</f>
        <v>313298.2</v>
      </c>
      <c r="G67" s="82">
        <f>G68</f>
        <v>78300.6</v>
      </c>
      <c r="H67" s="40"/>
      <c r="I67" s="40"/>
      <c r="J67" s="40"/>
    </row>
    <row r="68" spans="1:10" s="10" customFormat="1" ht="20.25" customHeight="1">
      <c r="A68" s="98"/>
      <c r="B68" s="99"/>
      <c r="C68" s="103"/>
      <c r="D68" s="9" t="s">
        <v>38</v>
      </c>
      <c r="E68" s="62">
        <f>F68+G68</f>
        <v>391598.80000000005</v>
      </c>
      <c r="F68" s="73">
        <f>F69</f>
        <v>313298.2</v>
      </c>
      <c r="G68" s="82">
        <f>G69</f>
        <v>78300.6</v>
      </c>
      <c r="H68" s="40"/>
      <c r="I68" s="40"/>
      <c r="J68" s="40"/>
    </row>
    <row r="69" spans="1:10" s="10" customFormat="1" ht="20.25" customHeight="1" thickBot="1">
      <c r="A69" s="98"/>
      <c r="B69" s="99"/>
      <c r="C69" s="103"/>
      <c r="D69" s="49" t="s">
        <v>39</v>
      </c>
      <c r="E69" s="63">
        <f>F69+G69</f>
        <v>391598.80000000005</v>
      </c>
      <c r="F69" s="74">
        <v>313298.2</v>
      </c>
      <c r="G69" s="42">
        <v>78300.6</v>
      </c>
      <c r="H69" s="40"/>
      <c r="I69" s="40"/>
      <c r="J69" s="40"/>
    </row>
    <row r="70" spans="1:10" s="10" customFormat="1" ht="20.25" customHeight="1">
      <c r="A70" s="98"/>
      <c r="B70" s="99"/>
      <c r="C70" s="103"/>
      <c r="D70" s="50" t="s">
        <v>21</v>
      </c>
      <c r="E70" s="31">
        <f t="shared" si="0"/>
        <v>6367479.100000001</v>
      </c>
      <c r="F70" s="72">
        <f>F71</f>
        <v>6043699.4</v>
      </c>
      <c r="G70" s="82">
        <f>G71</f>
        <v>323779.7</v>
      </c>
      <c r="H70" s="40"/>
      <c r="I70" s="40"/>
      <c r="J70" s="40"/>
    </row>
    <row r="71" spans="1:10" s="10" customFormat="1" ht="20.25" customHeight="1">
      <c r="A71" s="98"/>
      <c r="B71" s="99"/>
      <c r="C71" s="103"/>
      <c r="D71" s="50" t="s">
        <v>40</v>
      </c>
      <c r="E71" s="62">
        <f t="shared" si="0"/>
        <v>6367479.100000001</v>
      </c>
      <c r="F71" s="73">
        <f>F72+F74</f>
        <v>6043699.4</v>
      </c>
      <c r="G71" s="82">
        <f>G72+G74</f>
        <v>323779.7</v>
      </c>
      <c r="H71" s="40"/>
      <c r="I71" s="40"/>
      <c r="J71" s="40"/>
    </row>
    <row r="72" spans="1:10" s="10" customFormat="1" ht="20.25" customHeight="1">
      <c r="A72" s="98"/>
      <c r="B72" s="99"/>
      <c r="C72" s="103"/>
      <c r="D72" s="50" t="s">
        <v>43</v>
      </c>
      <c r="E72" s="31">
        <f t="shared" si="0"/>
        <v>1951354.7</v>
      </c>
      <c r="F72" s="76">
        <f>F73</f>
        <v>1627575</v>
      </c>
      <c r="G72" s="82">
        <f>G73</f>
        <v>323779.7</v>
      </c>
      <c r="H72" s="40"/>
      <c r="I72" s="40"/>
      <c r="J72" s="40"/>
    </row>
    <row r="73" spans="1:10" s="1" customFormat="1" ht="16.5" customHeight="1">
      <c r="A73" s="98"/>
      <c r="B73" s="99"/>
      <c r="C73" s="103"/>
      <c r="D73" s="51" t="s">
        <v>44</v>
      </c>
      <c r="E73" s="61">
        <f t="shared" si="0"/>
        <v>1951354.7</v>
      </c>
      <c r="F73" s="76">
        <v>1627575</v>
      </c>
      <c r="G73" s="35">
        <v>323779.7</v>
      </c>
      <c r="H73" s="40"/>
      <c r="I73" s="40"/>
      <c r="J73" s="40"/>
    </row>
    <row r="74" spans="1:10" s="10" customFormat="1" ht="20.25" customHeight="1">
      <c r="A74" s="98"/>
      <c r="B74" s="99"/>
      <c r="C74" s="103"/>
      <c r="D74" s="9" t="s">
        <v>41</v>
      </c>
      <c r="E74" s="31">
        <f t="shared" si="0"/>
        <v>4416124.4</v>
      </c>
      <c r="F74" s="78">
        <f>F75</f>
        <v>4416124.4</v>
      </c>
      <c r="G74" s="83">
        <f>G75</f>
        <v>0</v>
      </c>
      <c r="H74" s="40"/>
      <c r="I74" s="40"/>
      <c r="J74" s="40"/>
    </row>
    <row r="75" spans="1:10" s="1" customFormat="1" ht="16.5" customHeight="1" thickBot="1">
      <c r="A75" s="100"/>
      <c r="B75" s="101"/>
      <c r="C75" s="104"/>
      <c r="D75" s="49" t="s">
        <v>42</v>
      </c>
      <c r="E75" s="61">
        <f t="shared" si="0"/>
        <v>4416124.4</v>
      </c>
      <c r="F75" s="74">
        <v>4416124.4</v>
      </c>
      <c r="G75" s="42">
        <v>0</v>
      </c>
      <c r="H75" s="40"/>
      <c r="I75" s="40"/>
      <c r="J75" s="40"/>
    </row>
    <row r="76" spans="1:10" s="1" customFormat="1" ht="59.25" customHeight="1" thickBot="1">
      <c r="A76" s="28" t="s">
        <v>5</v>
      </c>
      <c r="B76" s="25" t="s">
        <v>4</v>
      </c>
      <c r="C76" s="11" t="s">
        <v>5</v>
      </c>
      <c r="D76" s="93" t="s">
        <v>1</v>
      </c>
      <c r="E76" s="60">
        <f t="shared" si="0"/>
        <v>101273.9</v>
      </c>
      <c r="F76" s="29">
        <f>F78</f>
        <v>80980.8</v>
      </c>
      <c r="G76" s="60">
        <f>G78</f>
        <v>20293.1</v>
      </c>
      <c r="H76" s="40"/>
      <c r="I76" s="40"/>
      <c r="J76" s="40"/>
    </row>
    <row r="77" spans="1:10" s="1" customFormat="1" ht="35.25" customHeight="1">
      <c r="A77" s="96"/>
      <c r="B77" s="97"/>
      <c r="C77" s="97"/>
      <c r="D77" s="13" t="s">
        <v>26</v>
      </c>
      <c r="E77" s="61">
        <f t="shared" si="0"/>
        <v>101273.9</v>
      </c>
      <c r="F77" s="30">
        <f>F76</f>
        <v>80980.8</v>
      </c>
      <c r="G77" s="61">
        <f>G76</f>
        <v>20293.1</v>
      </c>
      <c r="H77" s="40"/>
      <c r="I77" s="40"/>
      <c r="J77" s="40"/>
    </row>
    <row r="78" spans="1:10" s="10" customFormat="1" ht="20.25" customHeight="1">
      <c r="A78" s="98"/>
      <c r="B78" s="99"/>
      <c r="C78" s="99"/>
      <c r="D78" s="9" t="s">
        <v>18</v>
      </c>
      <c r="E78" s="31">
        <f t="shared" si="0"/>
        <v>101273.9</v>
      </c>
      <c r="F78" s="72">
        <f>F79</f>
        <v>80980.8</v>
      </c>
      <c r="G78" s="82">
        <f>G79</f>
        <v>20293.1</v>
      </c>
      <c r="H78" s="40"/>
      <c r="I78" s="40"/>
      <c r="J78" s="40"/>
    </row>
    <row r="79" spans="1:10" s="10" customFormat="1" ht="20.25" customHeight="1">
      <c r="A79" s="98"/>
      <c r="B79" s="99"/>
      <c r="C79" s="99"/>
      <c r="D79" s="9" t="s">
        <v>38</v>
      </c>
      <c r="E79" s="62">
        <f t="shared" si="0"/>
        <v>101273.9</v>
      </c>
      <c r="F79" s="73">
        <f>F80</f>
        <v>80980.8</v>
      </c>
      <c r="G79" s="82">
        <f>G80</f>
        <v>20293.1</v>
      </c>
      <c r="H79" s="40"/>
      <c r="I79" s="40"/>
      <c r="J79" s="40"/>
    </row>
    <row r="80" spans="1:10" s="10" customFormat="1" ht="20.25" customHeight="1" thickBot="1">
      <c r="A80" s="98"/>
      <c r="B80" s="99"/>
      <c r="C80" s="99"/>
      <c r="D80" s="49" t="s">
        <v>39</v>
      </c>
      <c r="E80" s="63">
        <f t="shared" si="0"/>
        <v>101273.9</v>
      </c>
      <c r="F80" s="74">
        <v>80980.8</v>
      </c>
      <c r="G80" s="42">
        <v>20293.1</v>
      </c>
      <c r="H80" s="40"/>
      <c r="I80" s="40"/>
      <c r="J80" s="40"/>
    </row>
    <row r="81" spans="1:10" s="1" customFormat="1" ht="69.75" customHeight="1" thickBot="1">
      <c r="A81" s="28" t="s">
        <v>5</v>
      </c>
      <c r="B81" s="25" t="s">
        <v>4</v>
      </c>
      <c r="C81" s="11" t="s">
        <v>5</v>
      </c>
      <c r="D81" s="93" t="s">
        <v>34</v>
      </c>
      <c r="E81" s="60">
        <f t="shared" si="0"/>
        <v>198718.80000000002</v>
      </c>
      <c r="F81" s="29">
        <f>F83</f>
        <v>158994.2</v>
      </c>
      <c r="G81" s="60">
        <f>G83</f>
        <v>39724.6</v>
      </c>
      <c r="H81" s="40"/>
      <c r="I81" s="40"/>
      <c r="J81" s="40"/>
    </row>
    <row r="82" spans="1:10" s="1" customFormat="1" ht="36.75" customHeight="1">
      <c r="A82" s="96"/>
      <c r="B82" s="97"/>
      <c r="C82" s="97"/>
      <c r="D82" s="13" t="s">
        <v>26</v>
      </c>
      <c r="E82" s="61">
        <f t="shared" si="0"/>
        <v>198718.80000000002</v>
      </c>
      <c r="F82" s="30">
        <f>F81</f>
        <v>158994.2</v>
      </c>
      <c r="G82" s="61">
        <f>G81</f>
        <v>39724.6</v>
      </c>
      <c r="H82" s="40"/>
      <c r="I82" s="40"/>
      <c r="J82" s="40"/>
    </row>
    <row r="83" spans="1:10" s="10" customFormat="1" ht="20.25" customHeight="1">
      <c r="A83" s="98"/>
      <c r="B83" s="99"/>
      <c r="C83" s="99"/>
      <c r="D83" s="9" t="s">
        <v>18</v>
      </c>
      <c r="E83" s="31">
        <f t="shared" si="0"/>
        <v>198718.80000000002</v>
      </c>
      <c r="F83" s="72">
        <f>F84</f>
        <v>158994.2</v>
      </c>
      <c r="G83" s="82">
        <f>G84</f>
        <v>39724.6</v>
      </c>
      <c r="H83" s="40"/>
      <c r="I83" s="40"/>
      <c r="J83" s="40"/>
    </row>
    <row r="84" spans="1:10" s="10" customFormat="1" ht="20.25" customHeight="1">
      <c r="A84" s="98"/>
      <c r="B84" s="99"/>
      <c r="C84" s="99"/>
      <c r="D84" s="9" t="s">
        <v>38</v>
      </c>
      <c r="E84" s="62">
        <f t="shared" si="0"/>
        <v>198718.80000000002</v>
      </c>
      <c r="F84" s="73">
        <f>F85</f>
        <v>158994.2</v>
      </c>
      <c r="G84" s="82">
        <f>G85</f>
        <v>39724.6</v>
      </c>
      <c r="H84" s="40"/>
      <c r="I84" s="40"/>
      <c r="J84" s="40"/>
    </row>
    <row r="85" spans="1:10" s="10" customFormat="1" ht="20.25" customHeight="1" thickBot="1">
      <c r="A85" s="98"/>
      <c r="B85" s="99"/>
      <c r="C85" s="99"/>
      <c r="D85" s="49" t="s">
        <v>39</v>
      </c>
      <c r="E85" s="63">
        <f t="shared" si="0"/>
        <v>198718.80000000002</v>
      </c>
      <c r="F85" s="74">
        <v>158994.2</v>
      </c>
      <c r="G85" s="42">
        <v>39724.6</v>
      </c>
      <c r="H85" s="40"/>
      <c r="I85" s="40"/>
      <c r="J85" s="40"/>
    </row>
    <row r="86" spans="1:10" s="8" customFormat="1" ht="57.75" customHeight="1" thickBot="1">
      <c r="A86" s="44" t="s">
        <v>5</v>
      </c>
      <c r="B86" s="26" t="s">
        <v>6</v>
      </c>
      <c r="C86" s="16" t="s">
        <v>2</v>
      </c>
      <c r="D86" s="93" t="s">
        <v>77</v>
      </c>
      <c r="E86" s="60">
        <f t="shared" si="0"/>
        <v>2805611.8</v>
      </c>
      <c r="F86" s="29">
        <f>F88+F91</f>
        <v>2338009.8</v>
      </c>
      <c r="G86" s="60">
        <f>G88+G91</f>
        <v>467602</v>
      </c>
      <c r="H86" s="40"/>
      <c r="I86" s="40"/>
      <c r="J86" s="40"/>
    </row>
    <row r="87" spans="1:10" s="8" customFormat="1" ht="33" customHeight="1">
      <c r="A87" s="96"/>
      <c r="B87" s="97"/>
      <c r="C87" s="97"/>
      <c r="D87" s="15" t="s">
        <v>27</v>
      </c>
      <c r="E87" s="61">
        <f t="shared" si="0"/>
        <v>2805611.8</v>
      </c>
      <c r="F87" s="30">
        <f>F86</f>
        <v>2338009.8</v>
      </c>
      <c r="G87" s="61">
        <f>G86</f>
        <v>467602</v>
      </c>
      <c r="H87" s="40"/>
      <c r="I87" s="40"/>
      <c r="J87" s="40"/>
    </row>
    <row r="88" spans="1:10" s="10" customFormat="1" ht="20.25" customHeight="1">
      <c r="A88" s="98"/>
      <c r="B88" s="99"/>
      <c r="C88" s="99"/>
      <c r="D88" s="9" t="s">
        <v>18</v>
      </c>
      <c r="E88" s="31">
        <f>F88+G88</f>
        <v>1448465.2999999998</v>
      </c>
      <c r="F88" s="72">
        <f>F89</f>
        <v>1207054.4</v>
      </c>
      <c r="G88" s="82">
        <f>G89</f>
        <v>241410.9</v>
      </c>
      <c r="H88" s="40"/>
      <c r="I88" s="40"/>
      <c r="J88" s="40"/>
    </row>
    <row r="89" spans="1:10" s="10" customFormat="1" ht="20.25" customHeight="1">
      <c r="A89" s="98"/>
      <c r="B89" s="99"/>
      <c r="C89" s="99"/>
      <c r="D89" s="9" t="s">
        <v>38</v>
      </c>
      <c r="E89" s="62">
        <f>F89+G89</f>
        <v>1448465.2999999998</v>
      </c>
      <c r="F89" s="73">
        <f>F90</f>
        <v>1207054.4</v>
      </c>
      <c r="G89" s="82">
        <f>G90</f>
        <v>241410.9</v>
      </c>
      <c r="H89" s="40"/>
      <c r="I89" s="40"/>
      <c r="J89" s="40"/>
    </row>
    <row r="90" spans="1:10" s="10" customFormat="1" ht="20.25" customHeight="1">
      <c r="A90" s="98"/>
      <c r="B90" s="99"/>
      <c r="C90" s="99"/>
      <c r="D90" s="49" t="s">
        <v>39</v>
      </c>
      <c r="E90" s="31">
        <f>F90+G90</f>
        <v>1448465.2999999998</v>
      </c>
      <c r="F90" s="76">
        <v>1207054.4</v>
      </c>
      <c r="G90" s="35">
        <v>241410.9</v>
      </c>
      <c r="H90" s="40"/>
      <c r="I90" s="40"/>
      <c r="J90" s="40"/>
    </row>
    <row r="91" spans="1:10" s="10" customFormat="1" ht="20.25" customHeight="1">
      <c r="A91" s="98"/>
      <c r="B91" s="99"/>
      <c r="C91" s="99"/>
      <c r="D91" s="50" t="s">
        <v>21</v>
      </c>
      <c r="E91" s="31">
        <f t="shared" si="0"/>
        <v>1357146.5</v>
      </c>
      <c r="F91" s="72">
        <f aca="true" t="shared" si="5" ref="F91:G93">F92</f>
        <v>1130955.4</v>
      </c>
      <c r="G91" s="82">
        <f t="shared" si="5"/>
        <v>226191.1</v>
      </c>
      <c r="H91" s="40"/>
      <c r="I91" s="40"/>
      <c r="J91" s="40"/>
    </row>
    <row r="92" spans="1:10" s="10" customFormat="1" ht="20.25" customHeight="1">
      <c r="A92" s="98"/>
      <c r="B92" s="99"/>
      <c r="C92" s="99"/>
      <c r="D92" s="50" t="s">
        <v>40</v>
      </c>
      <c r="E92" s="62">
        <f aca="true" t="shared" si="6" ref="E92:E204">F92+G92</f>
        <v>1357146.5</v>
      </c>
      <c r="F92" s="73">
        <f t="shared" si="5"/>
        <v>1130955.4</v>
      </c>
      <c r="G92" s="82">
        <f t="shared" si="5"/>
        <v>226191.1</v>
      </c>
      <c r="H92" s="40"/>
      <c r="I92" s="40"/>
      <c r="J92" s="40"/>
    </row>
    <row r="93" spans="1:10" s="10" customFormat="1" ht="20.25" customHeight="1">
      <c r="A93" s="98"/>
      <c r="B93" s="99"/>
      <c r="C93" s="99"/>
      <c r="D93" s="50" t="s">
        <v>43</v>
      </c>
      <c r="E93" s="31">
        <f t="shared" si="6"/>
        <v>1357146.5</v>
      </c>
      <c r="F93" s="76">
        <f t="shared" si="5"/>
        <v>1130955.4</v>
      </c>
      <c r="G93" s="82">
        <f t="shared" si="5"/>
        <v>226191.1</v>
      </c>
      <c r="H93" s="40"/>
      <c r="I93" s="40"/>
      <c r="J93" s="40"/>
    </row>
    <row r="94" spans="1:10" s="1" customFormat="1" ht="16.5" customHeight="1" thickBot="1">
      <c r="A94" s="98"/>
      <c r="B94" s="99"/>
      <c r="C94" s="99"/>
      <c r="D94" s="51" t="s">
        <v>45</v>
      </c>
      <c r="E94" s="61">
        <f t="shared" si="6"/>
        <v>1357146.5</v>
      </c>
      <c r="F94" s="74">
        <v>1130955.4</v>
      </c>
      <c r="G94" s="42">
        <v>226191.1</v>
      </c>
      <c r="H94" s="40"/>
      <c r="I94" s="40"/>
      <c r="J94" s="40"/>
    </row>
    <row r="95" spans="1:10" s="1" customFormat="1" ht="88.5" customHeight="1" thickBot="1">
      <c r="A95" s="28" t="s">
        <v>5</v>
      </c>
      <c r="B95" s="25" t="s">
        <v>6</v>
      </c>
      <c r="C95" s="11" t="s">
        <v>6</v>
      </c>
      <c r="D95" s="93" t="s">
        <v>46</v>
      </c>
      <c r="E95" s="60">
        <f t="shared" si="6"/>
        <v>1897114.4000000001</v>
      </c>
      <c r="F95" s="29">
        <f>F97</f>
        <v>1580944.6</v>
      </c>
      <c r="G95" s="60">
        <f>G97</f>
        <v>316169.8</v>
      </c>
      <c r="H95" s="40"/>
      <c r="I95" s="40"/>
      <c r="J95" s="40"/>
    </row>
    <row r="96" spans="1:10" s="1" customFormat="1" ht="31.5" customHeight="1">
      <c r="A96" s="96"/>
      <c r="B96" s="97"/>
      <c r="C96" s="97"/>
      <c r="D96" s="13" t="s">
        <v>23</v>
      </c>
      <c r="E96" s="61">
        <f t="shared" si="6"/>
        <v>1897114.4000000001</v>
      </c>
      <c r="F96" s="30">
        <f>F95</f>
        <v>1580944.6</v>
      </c>
      <c r="G96" s="61">
        <f>G95</f>
        <v>316169.8</v>
      </c>
      <c r="H96" s="40"/>
      <c r="I96" s="40"/>
      <c r="J96" s="40"/>
    </row>
    <row r="97" spans="1:10" s="10" customFormat="1" ht="20.25" customHeight="1">
      <c r="A97" s="98"/>
      <c r="B97" s="99"/>
      <c r="C97" s="99"/>
      <c r="D97" s="50" t="s">
        <v>21</v>
      </c>
      <c r="E97" s="31">
        <f t="shared" si="6"/>
        <v>1897114.4000000001</v>
      </c>
      <c r="F97" s="72">
        <f aca="true" t="shared" si="7" ref="F97:G99">F98</f>
        <v>1580944.6</v>
      </c>
      <c r="G97" s="82">
        <f t="shared" si="7"/>
        <v>316169.8</v>
      </c>
      <c r="H97" s="40"/>
      <c r="I97" s="40"/>
      <c r="J97" s="40"/>
    </row>
    <row r="98" spans="1:10" s="10" customFormat="1" ht="20.25" customHeight="1">
      <c r="A98" s="98"/>
      <c r="B98" s="99"/>
      <c r="C98" s="99"/>
      <c r="D98" s="53" t="s">
        <v>40</v>
      </c>
      <c r="E98" s="62">
        <f t="shared" si="6"/>
        <v>1897114.4000000001</v>
      </c>
      <c r="F98" s="73">
        <f t="shared" si="7"/>
        <v>1580944.6</v>
      </c>
      <c r="G98" s="82">
        <f t="shared" si="7"/>
        <v>316169.8</v>
      </c>
      <c r="H98" s="40"/>
      <c r="I98" s="40"/>
      <c r="J98" s="40"/>
    </row>
    <row r="99" spans="1:10" s="10" customFormat="1" ht="20.25" customHeight="1">
      <c r="A99" s="98"/>
      <c r="B99" s="99"/>
      <c r="C99" s="99"/>
      <c r="D99" s="9" t="s">
        <v>41</v>
      </c>
      <c r="E99" s="31">
        <f t="shared" si="6"/>
        <v>1897114.4000000001</v>
      </c>
      <c r="F99" s="76">
        <f t="shared" si="7"/>
        <v>1580944.6</v>
      </c>
      <c r="G99" s="82">
        <f t="shared" si="7"/>
        <v>316169.8</v>
      </c>
      <c r="H99" s="40"/>
      <c r="I99" s="40"/>
      <c r="J99" s="40"/>
    </row>
    <row r="100" spans="1:10" s="1" customFormat="1" ht="16.5" customHeight="1" thickBot="1">
      <c r="A100" s="98"/>
      <c r="B100" s="99"/>
      <c r="C100" s="99"/>
      <c r="D100" s="49" t="s">
        <v>42</v>
      </c>
      <c r="E100" s="61">
        <f t="shared" si="6"/>
        <v>1897114.4000000001</v>
      </c>
      <c r="F100" s="74">
        <v>1580944.6</v>
      </c>
      <c r="G100" s="42">
        <v>316169.8</v>
      </c>
      <c r="H100" s="40"/>
      <c r="I100" s="40"/>
      <c r="J100" s="40"/>
    </row>
    <row r="101" spans="1:10" s="1" customFormat="1" ht="57" customHeight="1" thickBot="1">
      <c r="A101" s="27" t="s">
        <v>5</v>
      </c>
      <c r="B101" s="25" t="s">
        <v>24</v>
      </c>
      <c r="C101" s="11" t="s">
        <v>2</v>
      </c>
      <c r="D101" s="93" t="s">
        <v>47</v>
      </c>
      <c r="E101" s="60">
        <f t="shared" si="6"/>
        <v>2531013.4</v>
      </c>
      <c r="F101" s="29">
        <f>F103</f>
        <v>2126779.4</v>
      </c>
      <c r="G101" s="60">
        <f>G103</f>
        <v>404234</v>
      </c>
      <c r="H101" s="40"/>
      <c r="I101" s="40"/>
      <c r="J101" s="40"/>
    </row>
    <row r="102" spans="1:10" s="1" customFormat="1" ht="31.5" customHeight="1">
      <c r="A102" s="96"/>
      <c r="B102" s="97"/>
      <c r="C102" s="97"/>
      <c r="D102" s="13" t="s">
        <v>23</v>
      </c>
      <c r="E102" s="61">
        <f t="shared" si="6"/>
        <v>2531013.4</v>
      </c>
      <c r="F102" s="30">
        <f>F101</f>
        <v>2126779.4</v>
      </c>
      <c r="G102" s="61">
        <f>G101</f>
        <v>404234</v>
      </c>
      <c r="H102" s="40"/>
      <c r="I102" s="40"/>
      <c r="J102" s="40"/>
    </row>
    <row r="103" spans="1:10" s="10" customFormat="1" ht="20.25" customHeight="1">
      <c r="A103" s="98"/>
      <c r="B103" s="99"/>
      <c r="C103" s="99"/>
      <c r="D103" s="9" t="s">
        <v>18</v>
      </c>
      <c r="E103" s="31">
        <f t="shared" si="6"/>
        <v>2531013.4</v>
      </c>
      <c r="F103" s="72">
        <f>F104</f>
        <v>2126779.4</v>
      </c>
      <c r="G103" s="82">
        <f>G104</f>
        <v>404234</v>
      </c>
      <c r="H103" s="40"/>
      <c r="I103" s="40"/>
      <c r="J103" s="40"/>
    </row>
    <row r="104" spans="1:10" s="10" customFormat="1" ht="20.25" customHeight="1">
      <c r="A104" s="98"/>
      <c r="B104" s="99"/>
      <c r="C104" s="99"/>
      <c r="D104" s="9" t="s">
        <v>38</v>
      </c>
      <c r="E104" s="62">
        <f t="shared" si="6"/>
        <v>2531013.4</v>
      </c>
      <c r="F104" s="73">
        <f>F105</f>
        <v>2126779.4</v>
      </c>
      <c r="G104" s="82">
        <f>G105</f>
        <v>404234</v>
      </c>
      <c r="H104" s="40"/>
      <c r="I104" s="40"/>
      <c r="J104" s="40"/>
    </row>
    <row r="105" spans="1:10" s="10" customFormat="1" ht="20.25" customHeight="1" thickBot="1">
      <c r="A105" s="100"/>
      <c r="B105" s="101"/>
      <c r="C105" s="101"/>
      <c r="D105" s="52" t="s">
        <v>39</v>
      </c>
      <c r="E105" s="63">
        <f t="shared" si="6"/>
        <v>2531013.4</v>
      </c>
      <c r="F105" s="74">
        <v>2126779.4</v>
      </c>
      <c r="G105" s="42">
        <v>404234</v>
      </c>
      <c r="H105" s="40"/>
      <c r="I105" s="40"/>
      <c r="J105" s="40"/>
    </row>
    <row r="106" spans="1:10" s="1" customFormat="1" ht="62.25" customHeight="1" thickBot="1">
      <c r="A106" s="27" t="s">
        <v>5</v>
      </c>
      <c r="B106" s="25" t="s">
        <v>24</v>
      </c>
      <c r="C106" s="11" t="s">
        <v>2</v>
      </c>
      <c r="D106" s="93" t="s">
        <v>79</v>
      </c>
      <c r="E106" s="60">
        <f aca="true" t="shared" si="8" ref="E106:E116">F106+G106</f>
        <v>574332.0000000001</v>
      </c>
      <c r="F106" s="29">
        <f>F108+F111</f>
        <v>574332.0000000001</v>
      </c>
      <c r="G106" s="60">
        <f>G108+G111</f>
        <v>0</v>
      </c>
      <c r="H106" s="40"/>
      <c r="I106" s="40"/>
      <c r="J106" s="40"/>
    </row>
    <row r="107" spans="1:10" s="1" customFormat="1" ht="23.25" customHeight="1">
      <c r="A107" s="96"/>
      <c r="B107" s="97"/>
      <c r="C107" s="102"/>
      <c r="D107" s="13" t="s">
        <v>22</v>
      </c>
      <c r="E107" s="61">
        <f t="shared" si="8"/>
        <v>574332.0000000001</v>
      </c>
      <c r="F107" s="75">
        <f>F106</f>
        <v>574332.0000000001</v>
      </c>
      <c r="G107" s="61">
        <f>G106</f>
        <v>0</v>
      </c>
      <c r="H107" s="40"/>
      <c r="I107" s="40"/>
      <c r="J107" s="40"/>
    </row>
    <row r="108" spans="1:10" s="10" customFormat="1" ht="20.25" customHeight="1">
      <c r="A108" s="98"/>
      <c r="B108" s="99"/>
      <c r="C108" s="103"/>
      <c r="D108" s="9" t="s">
        <v>18</v>
      </c>
      <c r="E108" s="31">
        <f t="shared" si="8"/>
        <v>28142.3</v>
      </c>
      <c r="F108" s="72">
        <f>F109</f>
        <v>28142.3</v>
      </c>
      <c r="G108" s="82">
        <f>G109</f>
        <v>0</v>
      </c>
      <c r="H108" s="40"/>
      <c r="I108" s="40"/>
      <c r="J108" s="40"/>
    </row>
    <row r="109" spans="1:10" s="10" customFormat="1" ht="20.25" customHeight="1">
      <c r="A109" s="98"/>
      <c r="B109" s="99"/>
      <c r="C109" s="103"/>
      <c r="D109" s="9" t="s">
        <v>38</v>
      </c>
      <c r="E109" s="62">
        <f t="shared" si="8"/>
        <v>28142.3</v>
      </c>
      <c r="F109" s="73">
        <f>F110</f>
        <v>28142.3</v>
      </c>
      <c r="G109" s="82">
        <f>G110</f>
        <v>0</v>
      </c>
      <c r="H109" s="40"/>
      <c r="I109" s="40"/>
      <c r="J109" s="40"/>
    </row>
    <row r="110" spans="1:10" s="10" customFormat="1" ht="20.25" customHeight="1">
      <c r="A110" s="98"/>
      <c r="B110" s="99"/>
      <c r="C110" s="103"/>
      <c r="D110" s="49" t="s">
        <v>39</v>
      </c>
      <c r="E110" s="31">
        <f t="shared" si="8"/>
        <v>28142.3</v>
      </c>
      <c r="F110" s="76">
        <v>28142.3</v>
      </c>
      <c r="G110" s="35">
        <v>0</v>
      </c>
      <c r="H110" s="40"/>
      <c r="I110" s="40"/>
      <c r="J110" s="40"/>
    </row>
    <row r="111" spans="1:10" s="10" customFormat="1" ht="20.25" customHeight="1">
      <c r="A111" s="98"/>
      <c r="B111" s="99"/>
      <c r="C111" s="103"/>
      <c r="D111" s="50" t="s">
        <v>21</v>
      </c>
      <c r="E111" s="61">
        <f t="shared" si="8"/>
        <v>546189.7000000001</v>
      </c>
      <c r="F111" s="77">
        <f>F112</f>
        <v>546189.7000000001</v>
      </c>
      <c r="G111" s="83">
        <f>G112</f>
        <v>0</v>
      </c>
      <c r="H111" s="40"/>
      <c r="I111" s="40"/>
      <c r="J111" s="40"/>
    </row>
    <row r="112" spans="1:10" s="10" customFormat="1" ht="20.25" customHeight="1">
      <c r="A112" s="98"/>
      <c r="B112" s="99"/>
      <c r="C112" s="103"/>
      <c r="D112" s="50" t="s">
        <v>40</v>
      </c>
      <c r="E112" s="62">
        <f t="shared" si="8"/>
        <v>546189.7000000001</v>
      </c>
      <c r="F112" s="73">
        <f>F113+F115+F117</f>
        <v>546189.7000000001</v>
      </c>
      <c r="G112" s="82">
        <f>G115</f>
        <v>0</v>
      </c>
      <c r="H112" s="40"/>
      <c r="I112" s="40"/>
      <c r="J112" s="40"/>
    </row>
    <row r="113" spans="1:10" s="10" customFormat="1" ht="20.25" customHeight="1">
      <c r="A113" s="98"/>
      <c r="B113" s="99"/>
      <c r="C113" s="103"/>
      <c r="D113" s="50" t="s">
        <v>43</v>
      </c>
      <c r="E113" s="31">
        <f t="shared" si="8"/>
        <v>73061.4</v>
      </c>
      <c r="F113" s="76">
        <f>F114</f>
        <v>73061.4</v>
      </c>
      <c r="G113" s="82">
        <f>G114</f>
        <v>0</v>
      </c>
      <c r="H113" s="40"/>
      <c r="I113" s="40"/>
      <c r="J113" s="40"/>
    </row>
    <row r="114" spans="1:10" s="1" customFormat="1" ht="18.75" customHeight="1">
      <c r="A114" s="98"/>
      <c r="B114" s="99"/>
      <c r="C114" s="103"/>
      <c r="D114" s="51" t="s">
        <v>45</v>
      </c>
      <c r="E114" s="61">
        <f t="shared" si="8"/>
        <v>73061.4</v>
      </c>
      <c r="F114" s="76">
        <v>73061.4</v>
      </c>
      <c r="G114" s="35">
        <v>0</v>
      </c>
      <c r="H114" s="40"/>
      <c r="I114" s="40"/>
      <c r="J114" s="40"/>
    </row>
    <row r="115" spans="1:10" s="10" customFormat="1" ht="20.25" customHeight="1">
      <c r="A115" s="98"/>
      <c r="B115" s="99"/>
      <c r="C115" s="103"/>
      <c r="D115" s="9" t="s">
        <v>41</v>
      </c>
      <c r="E115" s="31">
        <f t="shared" si="8"/>
        <v>463728</v>
      </c>
      <c r="F115" s="76">
        <f>F116</f>
        <v>463728</v>
      </c>
      <c r="G115" s="82">
        <f>G116</f>
        <v>0</v>
      </c>
      <c r="H115" s="40"/>
      <c r="I115" s="40"/>
      <c r="J115" s="40"/>
    </row>
    <row r="116" spans="1:10" s="1" customFormat="1" ht="21.75" customHeight="1" thickBot="1">
      <c r="A116" s="98"/>
      <c r="B116" s="99"/>
      <c r="C116" s="103"/>
      <c r="D116" s="52" t="s">
        <v>67</v>
      </c>
      <c r="E116" s="61">
        <f t="shared" si="8"/>
        <v>463728</v>
      </c>
      <c r="F116" s="74">
        <v>463728</v>
      </c>
      <c r="G116" s="42">
        <v>0</v>
      </c>
      <c r="H116" s="40"/>
      <c r="I116" s="40"/>
      <c r="J116" s="40"/>
    </row>
    <row r="117" spans="1:10" s="10" customFormat="1" ht="20.25" customHeight="1">
      <c r="A117" s="98"/>
      <c r="B117" s="99"/>
      <c r="C117" s="103"/>
      <c r="D117" s="50" t="s">
        <v>50</v>
      </c>
      <c r="E117" s="31">
        <f>F117+G117</f>
        <v>9400.3</v>
      </c>
      <c r="F117" s="76">
        <f>F118</f>
        <v>9400.3</v>
      </c>
      <c r="G117" s="82">
        <f>G118</f>
        <v>0</v>
      </c>
      <c r="H117" s="40"/>
      <c r="I117" s="40"/>
      <c r="J117" s="40"/>
    </row>
    <row r="118" spans="1:10" s="1" customFormat="1" ht="20.25" customHeight="1" thickBot="1">
      <c r="A118" s="100"/>
      <c r="B118" s="101"/>
      <c r="C118" s="104"/>
      <c r="D118" s="51" t="s">
        <v>51</v>
      </c>
      <c r="E118" s="61">
        <f>F118+G118</f>
        <v>9400.3</v>
      </c>
      <c r="F118" s="74">
        <v>9400.3</v>
      </c>
      <c r="G118" s="42">
        <v>0</v>
      </c>
      <c r="H118" s="40"/>
      <c r="I118" s="40"/>
      <c r="J118" s="40"/>
    </row>
    <row r="119" spans="1:10" s="1" customFormat="1" ht="56.25" customHeight="1" thickBot="1">
      <c r="A119" s="27" t="s">
        <v>5</v>
      </c>
      <c r="B119" s="25" t="s">
        <v>24</v>
      </c>
      <c r="C119" s="11" t="s">
        <v>2</v>
      </c>
      <c r="D119" s="93" t="s">
        <v>78</v>
      </c>
      <c r="E119" s="29">
        <f t="shared" si="6"/>
        <v>763861.6</v>
      </c>
      <c r="F119" s="60">
        <f>F121+F124</f>
        <v>763861.6</v>
      </c>
      <c r="G119" s="60">
        <f>G121+G124</f>
        <v>0</v>
      </c>
      <c r="H119" s="40"/>
      <c r="I119" s="40"/>
      <c r="J119" s="40"/>
    </row>
    <row r="120" spans="1:10" s="1" customFormat="1" ht="23.25" customHeight="1">
      <c r="A120" s="96"/>
      <c r="B120" s="97"/>
      <c r="C120" s="102"/>
      <c r="D120" s="13" t="s">
        <v>22</v>
      </c>
      <c r="E120" s="30">
        <f t="shared" si="6"/>
        <v>763861.6</v>
      </c>
      <c r="F120" s="64">
        <f>F119</f>
        <v>763861.6</v>
      </c>
      <c r="G120" s="61">
        <f>G119</f>
        <v>0</v>
      </c>
      <c r="H120" s="40"/>
      <c r="I120" s="40"/>
      <c r="J120" s="40"/>
    </row>
    <row r="121" spans="1:10" s="10" customFormat="1" ht="20.25" customHeight="1">
      <c r="A121" s="98"/>
      <c r="B121" s="99"/>
      <c r="C121" s="103"/>
      <c r="D121" s="9" t="s">
        <v>18</v>
      </c>
      <c r="E121" s="32">
        <f t="shared" si="6"/>
        <v>41160.5</v>
      </c>
      <c r="F121" s="33">
        <f>F122</f>
        <v>41160.5</v>
      </c>
      <c r="G121" s="82">
        <f>G122</f>
        <v>0</v>
      </c>
      <c r="H121" s="40"/>
      <c r="I121" s="40"/>
      <c r="J121" s="40"/>
    </row>
    <row r="122" spans="1:10" s="10" customFormat="1" ht="20.25" customHeight="1">
      <c r="A122" s="98"/>
      <c r="B122" s="99"/>
      <c r="C122" s="103"/>
      <c r="D122" s="9" t="s">
        <v>38</v>
      </c>
      <c r="E122" s="34">
        <f t="shared" si="6"/>
        <v>41160.5</v>
      </c>
      <c r="F122" s="66">
        <f>F123</f>
        <v>41160.5</v>
      </c>
      <c r="G122" s="82">
        <f>G123</f>
        <v>0</v>
      </c>
      <c r="H122" s="40"/>
      <c r="I122" s="40"/>
      <c r="J122" s="40"/>
    </row>
    <row r="123" spans="1:10" s="10" customFormat="1" ht="20.25" customHeight="1">
      <c r="A123" s="98"/>
      <c r="B123" s="99"/>
      <c r="C123" s="103"/>
      <c r="D123" s="49" t="s">
        <v>39</v>
      </c>
      <c r="E123" s="32">
        <f t="shared" si="6"/>
        <v>41160.5</v>
      </c>
      <c r="F123" s="35">
        <v>41160.5</v>
      </c>
      <c r="G123" s="35">
        <v>0</v>
      </c>
      <c r="H123" s="40"/>
      <c r="I123" s="40"/>
      <c r="J123" s="40"/>
    </row>
    <row r="124" spans="1:10" s="10" customFormat="1" ht="20.25" customHeight="1">
      <c r="A124" s="98"/>
      <c r="B124" s="99"/>
      <c r="C124" s="103"/>
      <c r="D124" s="50" t="s">
        <v>21</v>
      </c>
      <c r="E124" s="30">
        <f t="shared" si="6"/>
        <v>722701.1</v>
      </c>
      <c r="F124" s="67">
        <f>F125</f>
        <v>722701.1</v>
      </c>
      <c r="G124" s="83">
        <f>G125</f>
        <v>0</v>
      </c>
      <c r="H124" s="40"/>
      <c r="I124" s="40"/>
      <c r="J124" s="40"/>
    </row>
    <row r="125" spans="1:10" s="10" customFormat="1" ht="20.25" customHeight="1">
      <c r="A125" s="98"/>
      <c r="B125" s="99"/>
      <c r="C125" s="103"/>
      <c r="D125" s="50" t="s">
        <v>40</v>
      </c>
      <c r="E125" s="34">
        <f t="shared" si="6"/>
        <v>722701.1</v>
      </c>
      <c r="F125" s="66">
        <f>F126+F128+F130</f>
        <v>722701.1</v>
      </c>
      <c r="G125" s="82">
        <f>G128</f>
        <v>0</v>
      </c>
      <c r="H125" s="40"/>
      <c r="I125" s="40"/>
      <c r="J125" s="40"/>
    </row>
    <row r="126" spans="1:10" s="10" customFormat="1" ht="20.25" customHeight="1">
      <c r="A126" s="98"/>
      <c r="B126" s="99"/>
      <c r="C126" s="103"/>
      <c r="D126" s="50" t="s">
        <v>43</v>
      </c>
      <c r="E126" s="32">
        <f t="shared" si="6"/>
        <v>140701.1</v>
      </c>
      <c r="F126" s="35">
        <f>F127</f>
        <v>140701.1</v>
      </c>
      <c r="G126" s="82">
        <f>G127</f>
        <v>0</v>
      </c>
      <c r="H126" s="40"/>
      <c r="I126" s="40"/>
      <c r="J126" s="40"/>
    </row>
    <row r="127" spans="1:10" s="1" customFormat="1" ht="16.5" customHeight="1">
      <c r="A127" s="98"/>
      <c r="B127" s="99"/>
      <c r="C127" s="103"/>
      <c r="D127" s="51" t="s">
        <v>45</v>
      </c>
      <c r="E127" s="30">
        <f t="shared" si="6"/>
        <v>140701.1</v>
      </c>
      <c r="F127" s="35">
        <v>140701.1</v>
      </c>
      <c r="G127" s="35">
        <v>0</v>
      </c>
      <c r="H127" s="40"/>
      <c r="I127" s="40"/>
      <c r="J127" s="40"/>
    </row>
    <row r="128" spans="1:10" s="10" customFormat="1" ht="20.25" customHeight="1">
      <c r="A128" s="98"/>
      <c r="B128" s="99"/>
      <c r="C128" s="103"/>
      <c r="D128" s="9" t="s">
        <v>41</v>
      </c>
      <c r="E128" s="32">
        <f t="shared" si="6"/>
        <v>578000</v>
      </c>
      <c r="F128" s="35">
        <f>F129</f>
        <v>578000</v>
      </c>
      <c r="G128" s="82">
        <f>G129</f>
        <v>0</v>
      </c>
      <c r="H128" s="40"/>
      <c r="I128" s="40"/>
      <c r="J128" s="40"/>
    </row>
    <row r="129" spans="1:10" s="1" customFormat="1" ht="16.5" customHeight="1" thickBot="1">
      <c r="A129" s="98"/>
      <c r="B129" s="99"/>
      <c r="C129" s="103"/>
      <c r="D129" s="52" t="s">
        <v>42</v>
      </c>
      <c r="E129" s="30">
        <f t="shared" si="6"/>
        <v>578000</v>
      </c>
      <c r="F129" s="35">
        <v>578000</v>
      </c>
      <c r="G129" s="35">
        <v>0</v>
      </c>
      <c r="H129" s="40"/>
      <c r="I129" s="40"/>
      <c r="J129" s="40"/>
    </row>
    <row r="130" spans="1:10" s="10" customFormat="1" ht="20.25" customHeight="1">
      <c r="A130" s="98"/>
      <c r="B130" s="99"/>
      <c r="C130" s="103"/>
      <c r="D130" s="50" t="s">
        <v>50</v>
      </c>
      <c r="E130" s="32">
        <f>F130+G130</f>
        <v>4000</v>
      </c>
      <c r="F130" s="68">
        <f>F131</f>
        <v>4000</v>
      </c>
      <c r="G130" s="83">
        <f>G131</f>
        <v>0</v>
      </c>
      <c r="H130" s="40"/>
      <c r="I130" s="40"/>
      <c r="J130" s="40"/>
    </row>
    <row r="131" spans="1:10" s="1" customFormat="1" ht="16.5" customHeight="1" thickBot="1">
      <c r="A131" s="100"/>
      <c r="B131" s="101"/>
      <c r="C131" s="104"/>
      <c r="D131" s="51" t="s">
        <v>51</v>
      </c>
      <c r="E131" s="30">
        <f>F131+G131</f>
        <v>4000</v>
      </c>
      <c r="F131" s="42">
        <v>4000</v>
      </c>
      <c r="G131" s="42">
        <v>0</v>
      </c>
      <c r="H131" s="40"/>
      <c r="I131" s="40"/>
      <c r="J131" s="40"/>
    </row>
    <row r="132" spans="1:10" s="1" customFormat="1" ht="61.5" customHeight="1" thickBot="1">
      <c r="A132" s="27" t="s">
        <v>6</v>
      </c>
      <c r="B132" s="25" t="s">
        <v>2</v>
      </c>
      <c r="C132" s="11" t="s">
        <v>2</v>
      </c>
      <c r="D132" s="93" t="s">
        <v>48</v>
      </c>
      <c r="E132" s="60">
        <f t="shared" si="6"/>
        <v>1873614.5999999999</v>
      </c>
      <c r="F132" s="29">
        <f>F134</f>
        <v>1561369.4</v>
      </c>
      <c r="G132" s="60">
        <f>G134</f>
        <v>312245.2</v>
      </c>
      <c r="H132" s="40"/>
      <c r="I132" s="40"/>
      <c r="J132" s="40"/>
    </row>
    <row r="133" spans="1:10" s="1" customFormat="1" ht="38.25" customHeight="1">
      <c r="A133" s="96"/>
      <c r="B133" s="97"/>
      <c r="C133" s="97"/>
      <c r="D133" s="15" t="s">
        <v>25</v>
      </c>
      <c r="E133" s="61">
        <f t="shared" si="6"/>
        <v>1873614.5999999999</v>
      </c>
      <c r="F133" s="30">
        <f>F132</f>
        <v>1561369.4</v>
      </c>
      <c r="G133" s="61">
        <f>G132</f>
        <v>312245.2</v>
      </c>
      <c r="H133" s="40"/>
      <c r="I133" s="40"/>
      <c r="J133" s="40"/>
    </row>
    <row r="134" spans="1:10" s="10" customFormat="1" ht="20.25" customHeight="1">
      <c r="A134" s="98"/>
      <c r="B134" s="99"/>
      <c r="C134" s="99"/>
      <c r="D134" s="9" t="s">
        <v>18</v>
      </c>
      <c r="E134" s="31">
        <f t="shared" si="6"/>
        <v>1873614.5999999999</v>
      </c>
      <c r="F134" s="72">
        <f>F135</f>
        <v>1561369.4</v>
      </c>
      <c r="G134" s="82">
        <f>G135</f>
        <v>312245.2</v>
      </c>
      <c r="H134" s="40"/>
      <c r="I134" s="40"/>
      <c r="J134" s="40"/>
    </row>
    <row r="135" spans="1:10" s="10" customFormat="1" ht="20.25" customHeight="1">
      <c r="A135" s="98"/>
      <c r="B135" s="99"/>
      <c r="C135" s="99"/>
      <c r="D135" s="9" t="s">
        <v>38</v>
      </c>
      <c r="E135" s="62">
        <f t="shared" si="6"/>
        <v>1873614.5999999999</v>
      </c>
      <c r="F135" s="73">
        <f>F136</f>
        <v>1561369.4</v>
      </c>
      <c r="G135" s="82">
        <f>G136</f>
        <v>312245.2</v>
      </c>
      <c r="H135" s="40"/>
      <c r="I135" s="40"/>
      <c r="J135" s="40"/>
    </row>
    <row r="136" spans="1:10" s="10" customFormat="1" ht="20.25" customHeight="1" thickBot="1">
      <c r="A136" s="98"/>
      <c r="B136" s="99"/>
      <c r="C136" s="99"/>
      <c r="D136" s="49" t="s">
        <v>39</v>
      </c>
      <c r="E136" s="31">
        <f t="shared" si="6"/>
        <v>1873614.5999999999</v>
      </c>
      <c r="F136" s="76">
        <v>1561369.4</v>
      </c>
      <c r="G136" s="35">
        <v>312245.2</v>
      </c>
      <c r="H136" s="40"/>
      <c r="I136" s="40"/>
      <c r="J136" s="40"/>
    </row>
    <row r="137" spans="1:10" s="1" customFormat="1" ht="79.5" customHeight="1" thickBot="1">
      <c r="A137" s="27" t="s">
        <v>6</v>
      </c>
      <c r="B137" s="27" t="s">
        <v>2</v>
      </c>
      <c r="C137" s="28" t="s">
        <v>2</v>
      </c>
      <c r="D137" s="39" t="s">
        <v>28</v>
      </c>
      <c r="E137" s="60">
        <f t="shared" si="6"/>
        <v>255482</v>
      </c>
      <c r="F137" s="29">
        <f>F139</f>
        <v>212885.7</v>
      </c>
      <c r="G137" s="60">
        <f>G139</f>
        <v>42596.3</v>
      </c>
      <c r="H137" s="40"/>
      <c r="I137" s="40"/>
      <c r="J137" s="40"/>
    </row>
    <row r="138" spans="1:10" s="1" customFormat="1" ht="31.5" customHeight="1">
      <c r="A138" s="96"/>
      <c r="B138" s="97"/>
      <c r="C138" s="97"/>
      <c r="D138" s="15" t="s">
        <v>25</v>
      </c>
      <c r="E138" s="61">
        <f t="shared" si="6"/>
        <v>255482</v>
      </c>
      <c r="F138" s="30">
        <f>F137</f>
        <v>212885.7</v>
      </c>
      <c r="G138" s="61">
        <f>G137</f>
        <v>42596.3</v>
      </c>
      <c r="H138" s="40"/>
      <c r="I138" s="40"/>
      <c r="J138" s="40"/>
    </row>
    <row r="139" spans="1:10" s="10" customFormat="1" ht="20.25" customHeight="1">
      <c r="A139" s="98"/>
      <c r="B139" s="99"/>
      <c r="C139" s="99"/>
      <c r="D139" s="9" t="s">
        <v>18</v>
      </c>
      <c r="E139" s="31">
        <f t="shared" si="6"/>
        <v>255482</v>
      </c>
      <c r="F139" s="72">
        <f>F140</f>
        <v>212885.7</v>
      </c>
      <c r="G139" s="82">
        <f>G140</f>
        <v>42596.3</v>
      </c>
      <c r="H139" s="40"/>
      <c r="I139" s="40"/>
      <c r="J139" s="40"/>
    </row>
    <row r="140" spans="1:10" s="10" customFormat="1" ht="20.25" customHeight="1">
      <c r="A140" s="98"/>
      <c r="B140" s="99"/>
      <c r="C140" s="99"/>
      <c r="D140" s="9" t="s">
        <v>38</v>
      </c>
      <c r="E140" s="62">
        <f t="shared" si="6"/>
        <v>255482</v>
      </c>
      <c r="F140" s="73">
        <f>F141</f>
        <v>212885.7</v>
      </c>
      <c r="G140" s="82">
        <f>G141</f>
        <v>42596.3</v>
      </c>
      <c r="H140" s="40"/>
      <c r="I140" s="40"/>
      <c r="J140" s="40"/>
    </row>
    <row r="141" spans="1:10" s="10" customFormat="1" ht="20.25" customHeight="1" thickBot="1">
      <c r="A141" s="100"/>
      <c r="B141" s="101"/>
      <c r="C141" s="101"/>
      <c r="D141" s="52" t="s">
        <v>39</v>
      </c>
      <c r="E141" s="63">
        <f t="shared" si="6"/>
        <v>255482</v>
      </c>
      <c r="F141" s="74">
        <v>212885.7</v>
      </c>
      <c r="G141" s="42">
        <v>42596.3</v>
      </c>
      <c r="H141" s="40"/>
      <c r="I141" s="40"/>
      <c r="J141" s="40"/>
    </row>
    <row r="142" spans="1:10" s="1" customFormat="1" ht="87.75" customHeight="1" thickBot="1">
      <c r="A142" s="27" t="s">
        <v>6</v>
      </c>
      <c r="B142" s="25" t="s">
        <v>2</v>
      </c>
      <c r="C142" s="11" t="s">
        <v>2</v>
      </c>
      <c r="D142" s="39" t="s">
        <v>81</v>
      </c>
      <c r="E142" s="60">
        <f t="shared" si="6"/>
        <v>819571.8</v>
      </c>
      <c r="F142" s="29">
        <f>F144</f>
        <v>682976.5</v>
      </c>
      <c r="G142" s="60">
        <f>G144</f>
        <v>136595.3</v>
      </c>
      <c r="H142" s="40"/>
      <c r="I142" s="40"/>
      <c r="J142" s="40"/>
    </row>
    <row r="143" spans="1:10" s="1" customFormat="1" ht="31.5" customHeight="1">
      <c r="A143" s="96"/>
      <c r="B143" s="97"/>
      <c r="C143" s="97"/>
      <c r="D143" s="15" t="s">
        <v>25</v>
      </c>
      <c r="E143" s="61">
        <f t="shared" si="6"/>
        <v>819571.8</v>
      </c>
      <c r="F143" s="30">
        <f>F142</f>
        <v>682976.5</v>
      </c>
      <c r="G143" s="61">
        <f>G142</f>
        <v>136595.3</v>
      </c>
      <c r="H143" s="40"/>
      <c r="I143" s="40"/>
      <c r="J143" s="40"/>
    </row>
    <row r="144" spans="1:10" s="10" customFormat="1" ht="20.25" customHeight="1">
      <c r="A144" s="98"/>
      <c r="B144" s="99"/>
      <c r="C144" s="99"/>
      <c r="D144" s="50" t="s">
        <v>21</v>
      </c>
      <c r="E144" s="31">
        <f t="shared" si="6"/>
        <v>819571.8</v>
      </c>
      <c r="F144" s="72">
        <f aca="true" t="shared" si="9" ref="F144:G146">F145</f>
        <v>682976.5</v>
      </c>
      <c r="G144" s="82">
        <f t="shared" si="9"/>
        <v>136595.3</v>
      </c>
      <c r="H144" s="40"/>
      <c r="I144" s="40"/>
      <c r="J144" s="40"/>
    </row>
    <row r="145" spans="1:10" s="10" customFormat="1" ht="20.25" customHeight="1">
      <c r="A145" s="98"/>
      <c r="B145" s="99"/>
      <c r="C145" s="99"/>
      <c r="D145" s="53" t="s">
        <v>40</v>
      </c>
      <c r="E145" s="62">
        <f t="shared" si="6"/>
        <v>819571.8</v>
      </c>
      <c r="F145" s="73">
        <f t="shared" si="9"/>
        <v>682976.5</v>
      </c>
      <c r="G145" s="82">
        <f t="shared" si="9"/>
        <v>136595.3</v>
      </c>
      <c r="H145" s="40"/>
      <c r="I145" s="40"/>
      <c r="J145" s="40"/>
    </row>
    <row r="146" spans="1:10" s="10" customFormat="1" ht="20.25" customHeight="1">
      <c r="A146" s="98"/>
      <c r="B146" s="99"/>
      <c r="C146" s="99"/>
      <c r="D146" s="50" t="s">
        <v>43</v>
      </c>
      <c r="E146" s="31">
        <f t="shared" si="6"/>
        <v>819571.8</v>
      </c>
      <c r="F146" s="76">
        <f t="shared" si="9"/>
        <v>682976.5</v>
      </c>
      <c r="G146" s="82">
        <f t="shared" si="9"/>
        <v>136595.3</v>
      </c>
      <c r="H146" s="40"/>
      <c r="I146" s="40"/>
      <c r="J146" s="40"/>
    </row>
    <row r="147" spans="1:10" s="1" customFormat="1" ht="16.5" customHeight="1" thickBot="1">
      <c r="A147" s="98"/>
      <c r="B147" s="99"/>
      <c r="C147" s="99"/>
      <c r="D147" s="51" t="s">
        <v>45</v>
      </c>
      <c r="E147" s="61">
        <f t="shared" si="6"/>
        <v>819571.8</v>
      </c>
      <c r="F147" s="74">
        <v>682976.5</v>
      </c>
      <c r="G147" s="42">
        <v>136595.3</v>
      </c>
      <c r="H147" s="40"/>
      <c r="I147" s="40"/>
      <c r="J147" s="40"/>
    </row>
    <row r="148" spans="1:10" s="1" customFormat="1" ht="92.25" customHeight="1" thickBot="1">
      <c r="A148" s="27" t="s">
        <v>6</v>
      </c>
      <c r="B148" s="25" t="s">
        <v>2</v>
      </c>
      <c r="C148" s="11" t="s">
        <v>2</v>
      </c>
      <c r="D148" s="39" t="s">
        <v>49</v>
      </c>
      <c r="E148" s="60">
        <f t="shared" si="6"/>
        <v>565477.7</v>
      </c>
      <c r="F148" s="29">
        <f>F150</f>
        <v>452382.2</v>
      </c>
      <c r="G148" s="60">
        <f>G150</f>
        <v>113095.5</v>
      </c>
      <c r="H148" s="40"/>
      <c r="I148" s="40"/>
      <c r="J148" s="40"/>
    </row>
    <row r="149" spans="1:10" s="1" customFormat="1" ht="31.5" customHeight="1">
      <c r="A149" s="96"/>
      <c r="B149" s="97"/>
      <c r="C149" s="97"/>
      <c r="D149" s="15" t="s">
        <v>25</v>
      </c>
      <c r="E149" s="61">
        <f t="shared" si="6"/>
        <v>565477.7</v>
      </c>
      <c r="F149" s="30">
        <f>F148</f>
        <v>452382.2</v>
      </c>
      <c r="G149" s="61">
        <f>G148</f>
        <v>113095.5</v>
      </c>
      <c r="H149" s="40"/>
      <c r="I149" s="40"/>
      <c r="J149" s="40"/>
    </row>
    <row r="150" spans="1:10" s="10" customFormat="1" ht="20.25" customHeight="1">
      <c r="A150" s="98"/>
      <c r="B150" s="99"/>
      <c r="C150" s="99"/>
      <c r="D150" s="9" t="s">
        <v>18</v>
      </c>
      <c r="E150" s="31">
        <f>F150+G150</f>
        <v>565477.7</v>
      </c>
      <c r="F150" s="72">
        <f>F151</f>
        <v>452382.2</v>
      </c>
      <c r="G150" s="82">
        <f>G151</f>
        <v>113095.5</v>
      </c>
      <c r="H150" s="40"/>
      <c r="I150" s="40"/>
      <c r="J150" s="40"/>
    </row>
    <row r="151" spans="1:10" s="10" customFormat="1" ht="20.25" customHeight="1">
      <c r="A151" s="98"/>
      <c r="B151" s="99"/>
      <c r="C151" s="99"/>
      <c r="D151" s="9" t="s">
        <v>38</v>
      </c>
      <c r="E151" s="62">
        <f>F151+G151</f>
        <v>565477.7</v>
      </c>
      <c r="F151" s="73">
        <f>F152</f>
        <v>452382.2</v>
      </c>
      <c r="G151" s="82">
        <f>G152</f>
        <v>113095.5</v>
      </c>
      <c r="H151" s="40"/>
      <c r="I151" s="40"/>
      <c r="J151" s="40"/>
    </row>
    <row r="152" spans="1:10" s="10" customFormat="1" ht="20.25" customHeight="1" thickBot="1">
      <c r="A152" s="98"/>
      <c r="B152" s="99"/>
      <c r="C152" s="99"/>
      <c r="D152" s="52" t="s">
        <v>39</v>
      </c>
      <c r="E152" s="63">
        <f>F152+G152</f>
        <v>565477.7</v>
      </c>
      <c r="F152" s="74">
        <v>452382.2</v>
      </c>
      <c r="G152" s="42">
        <v>113095.5</v>
      </c>
      <c r="H152" s="40"/>
      <c r="I152" s="40"/>
      <c r="J152" s="40"/>
    </row>
    <row r="153" spans="1:10" s="1" customFormat="1" ht="79.5" customHeight="1" thickBot="1">
      <c r="A153" s="27" t="s">
        <v>6</v>
      </c>
      <c r="B153" s="27" t="s">
        <v>2</v>
      </c>
      <c r="C153" s="28" t="s">
        <v>2</v>
      </c>
      <c r="D153" s="93" t="s">
        <v>31</v>
      </c>
      <c r="E153" s="60">
        <f aca="true" t="shared" si="10" ref="E153:E173">F153+G153</f>
        <v>319520</v>
      </c>
      <c r="F153" s="29">
        <f>F155</f>
        <v>266250.7</v>
      </c>
      <c r="G153" s="60">
        <f>G155</f>
        <v>53269.3</v>
      </c>
      <c r="H153" s="40"/>
      <c r="I153" s="40"/>
      <c r="J153" s="40"/>
    </row>
    <row r="154" spans="1:10" s="1" customFormat="1" ht="31.5" customHeight="1">
      <c r="A154" s="96"/>
      <c r="B154" s="97"/>
      <c r="C154" s="97"/>
      <c r="D154" s="15" t="s">
        <v>25</v>
      </c>
      <c r="E154" s="61">
        <f t="shared" si="10"/>
        <v>319520</v>
      </c>
      <c r="F154" s="30">
        <f>F153</f>
        <v>266250.7</v>
      </c>
      <c r="G154" s="61">
        <f>G153</f>
        <v>53269.3</v>
      </c>
      <c r="H154" s="40"/>
      <c r="I154" s="40"/>
      <c r="J154" s="40"/>
    </row>
    <row r="155" spans="1:10" s="10" customFormat="1" ht="20.25" customHeight="1">
      <c r="A155" s="98"/>
      <c r="B155" s="99"/>
      <c r="C155" s="99"/>
      <c r="D155" s="9" t="s">
        <v>18</v>
      </c>
      <c r="E155" s="31">
        <f t="shared" si="10"/>
        <v>319520</v>
      </c>
      <c r="F155" s="72">
        <f>F156</f>
        <v>266250.7</v>
      </c>
      <c r="G155" s="82">
        <f>G156</f>
        <v>53269.3</v>
      </c>
      <c r="H155" s="40"/>
      <c r="I155" s="40"/>
      <c r="J155" s="40"/>
    </row>
    <row r="156" spans="1:10" s="10" customFormat="1" ht="20.25" customHeight="1">
      <c r="A156" s="98"/>
      <c r="B156" s="99"/>
      <c r="C156" s="99"/>
      <c r="D156" s="9" t="s">
        <v>38</v>
      </c>
      <c r="E156" s="62">
        <f t="shared" si="10"/>
        <v>319520</v>
      </c>
      <c r="F156" s="73">
        <f>F157</f>
        <v>266250.7</v>
      </c>
      <c r="G156" s="82">
        <f>G157</f>
        <v>53269.3</v>
      </c>
      <c r="H156" s="40"/>
      <c r="I156" s="40"/>
      <c r="J156" s="40"/>
    </row>
    <row r="157" spans="1:10" s="10" customFormat="1" ht="20.25" customHeight="1" thickBot="1">
      <c r="A157" s="100"/>
      <c r="B157" s="101"/>
      <c r="C157" s="101"/>
      <c r="D157" s="52" t="s">
        <v>39</v>
      </c>
      <c r="E157" s="63">
        <f t="shared" si="10"/>
        <v>319520</v>
      </c>
      <c r="F157" s="74">
        <v>266250.7</v>
      </c>
      <c r="G157" s="42">
        <v>53269.3</v>
      </c>
      <c r="H157" s="40"/>
      <c r="I157" s="40"/>
      <c r="J157" s="40"/>
    </row>
    <row r="158" spans="1:10" s="1" customFormat="1" ht="72" customHeight="1" thickBot="1">
      <c r="A158" s="27" t="s">
        <v>6</v>
      </c>
      <c r="B158" s="25" t="s">
        <v>7</v>
      </c>
      <c r="C158" s="11" t="s">
        <v>2</v>
      </c>
      <c r="D158" s="93" t="s">
        <v>88</v>
      </c>
      <c r="E158" s="60">
        <f t="shared" si="10"/>
        <v>1701937.1</v>
      </c>
      <c r="F158" s="29">
        <f>F160+F163</f>
        <v>1441381.8</v>
      </c>
      <c r="G158" s="60">
        <f>G160+G163</f>
        <v>260555.3</v>
      </c>
      <c r="H158" s="40"/>
      <c r="I158" s="40"/>
      <c r="J158" s="40"/>
    </row>
    <row r="159" spans="1:10" s="1" customFormat="1" ht="23.25" customHeight="1">
      <c r="A159" s="96"/>
      <c r="B159" s="97"/>
      <c r="C159" s="102"/>
      <c r="D159" s="54" t="s">
        <v>32</v>
      </c>
      <c r="E159" s="64">
        <f t="shared" si="10"/>
        <v>1701937.1</v>
      </c>
      <c r="F159" s="75">
        <f>F158</f>
        <v>1441381.8</v>
      </c>
      <c r="G159" s="64">
        <f>G158</f>
        <v>260555.3</v>
      </c>
      <c r="H159" s="40"/>
      <c r="I159" s="40"/>
      <c r="J159" s="40"/>
    </row>
    <row r="160" spans="1:10" s="10" customFormat="1" ht="20.25" customHeight="1">
      <c r="A160" s="98"/>
      <c r="B160" s="99"/>
      <c r="C160" s="103"/>
      <c r="D160" s="9" t="s">
        <v>18</v>
      </c>
      <c r="E160" s="31">
        <f t="shared" si="10"/>
        <v>1304978</v>
      </c>
      <c r="F160" s="72">
        <f>F161</f>
        <v>1110566.6</v>
      </c>
      <c r="G160" s="82">
        <f>G161</f>
        <v>194411.4</v>
      </c>
      <c r="H160" s="40"/>
      <c r="I160" s="40"/>
      <c r="J160" s="40"/>
    </row>
    <row r="161" spans="1:10" s="10" customFormat="1" ht="20.25" customHeight="1">
      <c r="A161" s="98"/>
      <c r="B161" s="99"/>
      <c r="C161" s="103"/>
      <c r="D161" s="9" t="s">
        <v>38</v>
      </c>
      <c r="E161" s="62">
        <f t="shared" si="10"/>
        <v>1304978</v>
      </c>
      <c r="F161" s="73">
        <f>F162</f>
        <v>1110566.6</v>
      </c>
      <c r="G161" s="82">
        <f>G162</f>
        <v>194411.4</v>
      </c>
      <c r="H161" s="40"/>
      <c r="I161" s="40"/>
      <c r="J161" s="40"/>
    </row>
    <row r="162" spans="1:10" s="10" customFormat="1" ht="20.25" customHeight="1">
      <c r="A162" s="98"/>
      <c r="B162" s="99"/>
      <c r="C162" s="103"/>
      <c r="D162" s="49" t="s">
        <v>39</v>
      </c>
      <c r="E162" s="31">
        <f t="shared" si="10"/>
        <v>1304978</v>
      </c>
      <c r="F162" s="76">
        <v>1110566.6</v>
      </c>
      <c r="G162" s="35">
        <v>194411.4</v>
      </c>
      <c r="H162" s="40"/>
      <c r="I162" s="40"/>
      <c r="J162" s="40"/>
    </row>
    <row r="163" spans="1:10" s="10" customFormat="1" ht="20.25" customHeight="1">
      <c r="A163" s="98"/>
      <c r="B163" s="99"/>
      <c r="C163" s="103"/>
      <c r="D163" s="50" t="s">
        <v>21</v>
      </c>
      <c r="E163" s="61">
        <f t="shared" si="10"/>
        <v>396959.1</v>
      </c>
      <c r="F163" s="77">
        <f>F164+F171</f>
        <v>330815.2</v>
      </c>
      <c r="G163" s="67">
        <f>G164+G171</f>
        <v>66143.9</v>
      </c>
      <c r="H163" s="40"/>
      <c r="I163" s="40"/>
      <c r="J163" s="40"/>
    </row>
    <row r="164" spans="1:10" s="10" customFormat="1" ht="20.25" customHeight="1">
      <c r="A164" s="98"/>
      <c r="B164" s="99"/>
      <c r="C164" s="103"/>
      <c r="D164" s="50" t="s">
        <v>40</v>
      </c>
      <c r="E164" s="62">
        <f t="shared" si="10"/>
        <v>353130.2</v>
      </c>
      <c r="F164" s="73">
        <f>F165+F168</f>
        <v>294275.2</v>
      </c>
      <c r="G164" s="66">
        <f>G165+G168</f>
        <v>58855</v>
      </c>
      <c r="H164" s="40"/>
      <c r="I164" s="40"/>
      <c r="J164" s="40"/>
    </row>
    <row r="165" spans="1:10" s="10" customFormat="1" ht="20.25" customHeight="1">
      <c r="A165" s="98"/>
      <c r="B165" s="99"/>
      <c r="C165" s="103"/>
      <c r="D165" s="50" t="s">
        <v>43</v>
      </c>
      <c r="E165" s="31">
        <f t="shared" si="10"/>
        <v>274830.2</v>
      </c>
      <c r="F165" s="76">
        <f>F166+F167</f>
        <v>229025.2</v>
      </c>
      <c r="G165" s="35">
        <f>G166+G167</f>
        <v>45805</v>
      </c>
      <c r="H165" s="40"/>
      <c r="I165" s="40"/>
      <c r="J165" s="40"/>
    </row>
    <row r="166" spans="1:10" s="10" customFormat="1" ht="20.25" customHeight="1">
      <c r="A166" s="98"/>
      <c r="B166" s="99"/>
      <c r="C166" s="103"/>
      <c r="D166" s="51" t="s">
        <v>70</v>
      </c>
      <c r="E166" s="31">
        <f t="shared" si="10"/>
        <v>218454.2</v>
      </c>
      <c r="F166" s="76">
        <v>182045.2</v>
      </c>
      <c r="G166" s="82">
        <v>36409</v>
      </c>
      <c r="H166" s="40"/>
      <c r="I166" s="40"/>
      <c r="J166" s="40"/>
    </row>
    <row r="167" spans="1:10" s="1" customFormat="1" ht="16.5" customHeight="1">
      <c r="A167" s="98"/>
      <c r="B167" s="99"/>
      <c r="C167" s="103"/>
      <c r="D167" s="51" t="s">
        <v>44</v>
      </c>
      <c r="E167" s="31">
        <f t="shared" si="10"/>
        <v>56376</v>
      </c>
      <c r="F167" s="76">
        <v>46980</v>
      </c>
      <c r="G167" s="35">
        <v>9396</v>
      </c>
      <c r="H167" s="40"/>
      <c r="I167" s="40"/>
      <c r="J167" s="40"/>
    </row>
    <row r="168" spans="1:10" s="10" customFormat="1" ht="20.25" customHeight="1">
      <c r="A168" s="98"/>
      <c r="B168" s="99"/>
      <c r="C168" s="103"/>
      <c r="D168" s="9" t="s">
        <v>41</v>
      </c>
      <c r="E168" s="31">
        <f t="shared" si="10"/>
        <v>78300</v>
      </c>
      <c r="F168" s="76">
        <f>F169+F170</f>
        <v>65250</v>
      </c>
      <c r="G168" s="35">
        <f>G169+G170</f>
        <v>13050</v>
      </c>
      <c r="H168" s="40"/>
      <c r="I168" s="40"/>
      <c r="J168" s="40"/>
    </row>
    <row r="169" spans="1:10" s="1" customFormat="1" ht="16.5" customHeight="1">
      <c r="A169" s="98"/>
      <c r="B169" s="99"/>
      <c r="C169" s="103"/>
      <c r="D169" s="9" t="s">
        <v>67</v>
      </c>
      <c r="E169" s="31">
        <f t="shared" si="10"/>
        <v>6264</v>
      </c>
      <c r="F169" s="79">
        <v>5220</v>
      </c>
      <c r="G169" s="45">
        <v>1044</v>
      </c>
      <c r="H169" s="40"/>
      <c r="I169" s="40"/>
      <c r="J169" s="40"/>
    </row>
    <row r="170" spans="1:10" s="1" customFormat="1" ht="21.75" customHeight="1">
      <c r="A170" s="98"/>
      <c r="B170" s="99"/>
      <c r="C170" s="103"/>
      <c r="D170" s="9" t="s">
        <v>42</v>
      </c>
      <c r="E170" s="31">
        <f t="shared" si="10"/>
        <v>72036</v>
      </c>
      <c r="F170" s="76">
        <v>60030</v>
      </c>
      <c r="G170" s="35">
        <v>12006</v>
      </c>
      <c r="H170" s="40"/>
      <c r="I170" s="40"/>
      <c r="J170" s="40"/>
    </row>
    <row r="171" spans="1:10" s="10" customFormat="1" ht="20.25" customHeight="1">
      <c r="A171" s="98"/>
      <c r="B171" s="99"/>
      <c r="C171" s="103"/>
      <c r="D171" s="50" t="s">
        <v>50</v>
      </c>
      <c r="E171" s="31">
        <f t="shared" si="10"/>
        <v>43828.9</v>
      </c>
      <c r="F171" s="78">
        <f>F172+F173</f>
        <v>36540</v>
      </c>
      <c r="G171" s="68">
        <f>G172+G173</f>
        <v>7288.9</v>
      </c>
      <c r="H171" s="40"/>
      <c r="I171" s="40"/>
      <c r="J171" s="40"/>
    </row>
    <row r="172" spans="1:10" s="10" customFormat="1" ht="20.25" customHeight="1">
      <c r="A172" s="98"/>
      <c r="B172" s="99"/>
      <c r="C172" s="103"/>
      <c r="D172" s="51" t="s">
        <v>72</v>
      </c>
      <c r="E172" s="31">
        <f t="shared" si="10"/>
        <v>25056</v>
      </c>
      <c r="F172" s="79">
        <v>20880</v>
      </c>
      <c r="G172" s="84">
        <v>4176</v>
      </c>
      <c r="H172" s="40"/>
      <c r="I172" s="40"/>
      <c r="J172" s="40"/>
    </row>
    <row r="173" spans="1:10" s="1" customFormat="1" ht="16.5" customHeight="1" thickBot="1">
      <c r="A173" s="100"/>
      <c r="B173" s="101"/>
      <c r="C173" s="104"/>
      <c r="D173" s="55" t="s">
        <v>51</v>
      </c>
      <c r="E173" s="31">
        <f t="shared" si="10"/>
        <v>18772.9</v>
      </c>
      <c r="F173" s="74">
        <v>15660</v>
      </c>
      <c r="G173" s="42">
        <v>3112.9</v>
      </c>
      <c r="H173" s="40"/>
      <c r="I173" s="40"/>
      <c r="J173" s="40"/>
    </row>
    <row r="174" spans="1:10" s="8" customFormat="1" ht="81.75" customHeight="1" thickBot="1">
      <c r="A174" s="28" t="s">
        <v>7</v>
      </c>
      <c r="B174" s="25" t="s">
        <v>4</v>
      </c>
      <c r="C174" s="11" t="s">
        <v>2</v>
      </c>
      <c r="D174" s="94" t="s">
        <v>89</v>
      </c>
      <c r="E174" s="60">
        <f t="shared" si="6"/>
        <v>1724240.2999999998</v>
      </c>
      <c r="F174" s="29">
        <f>F176</f>
        <v>1436882.9</v>
      </c>
      <c r="G174" s="60">
        <f>G176</f>
        <v>287357.4</v>
      </c>
      <c r="H174" s="40"/>
      <c r="I174" s="40"/>
      <c r="J174" s="40"/>
    </row>
    <row r="175" spans="1:10" s="8" customFormat="1" ht="51" customHeight="1">
      <c r="A175" s="106"/>
      <c r="B175" s="107"/>
      <c r="C175" s="108"/>
      <c r="D175" s="13" t="s">
        <v>0</v>
      </c>
      <c r="E175" s="61">
        <f t="shared" si="6"/>
        <v>1724240.2999999998</v>
      </c>
      <c r="F175" s="30">
        <f>F174</f>
        <v>1436882.9</v>
      </c>
      <c r="G175" s="61">
        <f>G174</f>
        <v>287357.4</v>
      </c>
      <c r="H175" s="40"/>
      <c r="I175" s="40"/>
      <c r="J175" s="40"/>
    </row>
    <row r="176" spans="1:10" s="10" customFormat="1" ht="20.25" customHeight="1">
      <c r="A176" s="109"/>
      <c r="B176" s="110"/>
      <c r="C176" s="111"/>
      <c r="D176" s="50" t="s">
        <v>21</v>
      </c>
      <c r="E176" s="31">
        <f t="shared" si="6"/>
        <v>1724240.2999999998</v>
      </c>
      <c r="F176" s="72">
        <f aca="true" t="shared" si="11" ref="F176:G178">F177</f>
        <v>1436882.9</v>
      </c>
      <c r="G176" s="82">
        <f t="shared" si="11"/>
        <v>287357.4</v>
      </c>
      <c r="H176" s="40"/>
      <c r="I176" s="40"/>
      <c r="J176" s="40"/>
    </row>
    <row r="177" spans="1:10" s="10" customFormat="1" ht="20.25" customHeight="1">
      <c r="A177" s="109"/>
      <c r="B177" s="110"/>
      <c r="C177" s="111"/>
      <c r="D177" s="50" t="s">
        <v>40</v>
      </c>
      <c r="E177" s="62">
        <f t="shared" si="6"/>
        <v>1724240.2999999998</v>
      </c>
      <c r="F177" s="73">
        <f t="shared" si="11"/>
        <v>1436882.9</v>
      </c>
      <c r="G177" s="66">
        <f t="shared" si="11"/>
        <v>287357.4</v>
      </c>
      <c r="H177" s="40"/>
      <c r="I177" s="40"/>
      <c r="J177" s="40"/>
    </row>
    <row r="178" spans="1:10" s="10" customFormat="1" ht="20.25" customHeight="1">
      <c r="A178" s="109"/>
      <c r="B178" s="110"/>
      <c r="C178" s="111"/>
      <c r="D178" s="50" t="s">
        <v>43</v>
      </c>
      <c r="E178" s="31">
        <f t="shared" si="6"/>
        <v>1724240.2999999998</v>
      </c>
      <c r="F178" s="76">
        <f t="shared" si="11"/>
        <v>1436882.9</v>
      </c>
      <c r="G178" s="82">
        <f t="shared" si="11"/>
        <v>287357.4</v>
      </c>
      <c r="H178" s="40"/>
      <c r="I178" s="40"/>
      <c r="J178" s="40"/>
    </row>
    <row r="179" spans="1:10" s="1" customFormat="1" ht="16.5" customHeight="1" thickBot="1">
      <c r="A179" s="109"/>
      <c r="B179" s="110"/>
      <c r="C179" s="111"/>
      <c r="D179" s="51" t="s">
        <v>44</v>
      </c>
      <c r="E179" s="61">
        <f t="shared" si="6"/>
        <v>1724240.2999999998</v>
      </c>
      <c r="F179" s="76">
        <v>1436882.9</v>
      </c>
      <c r="G179" s="35">
        <v>287357.4</v>
      </c>
      <c r="H179" s="40"/>
      <c r="I179" s="40"/>
      <c r="J179" s="40"/>
    </row>
    <row r="180" spans="1:10" s="1" customFormat="1" ht="78.75" customHeight="1" thickBot="1">
      <c r="A180" s="27" t="s">
        <v>7</v>
      </c>
      <c r="B180" s="25" t="s">
        <v>4</v>
      </c>
      <c r="C180" s="11" t="s">
        <v>2</v>
      </c>
      <c r="D180" s="93" t="s">
        <v>90</v>
      </c>
      <c r="E180" s="60">
        <f t="shared" si="6"/>
        <v>92898.2</v>
      </c>
      <c r="F180" s="29">
        <f>F182</f>
        <v>79305.7</v>
      </c>
      <c r="G180" s="60">
        <f>G182</f>
        <v>13592.5</v>
      </c>
      <c r="H180" s="40"/>
      <c r="I180" s="40"/>
      <c r="J180" s="40"/>
    </row>
    <row r="181" spans="1:10" s="1" customFormat="1" ht="51.75" customHeight="1">
      <c r="A181" s="96"/>
      <c r="B181" s="97"/>
      <c r="C181" s="97"/>
      <c r="D181" s="13" t="s">
        <v>0</v>
      </c>
      <c r="E181" s="61">
        <f t="shared" si="6"/>
        <v>92898.2</v>
      </c>
      <c r="F181" s="75">
        <f>F180</f>
        <v>79305.7</v>
      </c>
      <c r="G181" s="61">
        <f>G180</f>
        <v>13592.5</v>
      </c>
      <c r="H181" s="40"/>
      <c r="I181" s="40"/>
      <c r="J181" s="40"/>
    </row>
    <row r="182" spans="1:10" s="10" customFormat="1" ht="20.25" customHeight="1">
      <c r="A182" s="98"/>
      <c r="B182" s="99"/>
      <c r="C182" s="99"/>
      <c r="D182" s="50" t="s">
        <v>21</v>
      </c>
      <c r="E182" s="61">
        <f t="shared" si="6"/>
        <v>92898.2</v>
      </c>
      <c r="F182" s="77">
        <f aca="true" t="shared" si="12" ref="F182:G184">F183</f>
        <v>79305.7</v>
      </c>
      <c r="G182" s="83">
        <f t="shared" si="12"/>
        <v>13592.5</v>
      </c>
      <c r="H182" s="40"/>
      <c r="I182" s="40"/>
      <c r="J182" s="40"/>
    </row>
    <row r="183" spans="1:10" s="10" customFormat="1" ht="20.25" customHeight="1">
      <c r="A183" s="98"/>
      <c r="B183" s="99"/>
      <c r="C183" s="99"/>
      <c r="D183" s="50" t="s">
        <v>40</v>
      </c>
      <c r="E183" s="62">
        <f t="shared" si="6"/>
        <v>92898.2</v>
      </c>
      <c r="F183" s="73">
        <f t="shared" si="12"/>
        <v>79305.7</v>
      </c>
      <c r="G183" s="82">
        <f t="shared" si="12"/>
        <v>13592.5</v>
      </c>
      <c r="H183" s="40"/>
      <c r="I183" s="40"/>
      <c r="J183" s="40"/>
    </row>
    <row r="184" spans="1:10" s="10" customFormat="1" ht="20.25" customHeight="1">
      <c r="A184" s="98"/>
      <c r="B184" s="99"/>
      <c r="C184" s="99"/>
      <c r="D184" s="50" t="s">
        <v>50</v>
      </c>
      <c r="E184" s="31">
        <f t="shared" si="6"/>
        <v>92898.2</v>
      </c>
      <c r="F184" s="76">
        <f t="shared" si="12"/>
        <v>79305.7</v>
      </c>
      <c r="G184" s="82">
        <f t="shared" si="12"/>
        <v>13592.5</v>
      </c>
      <c r="H184" s="40"/>
      <c r="I184" s="40"/>
      <c r="J184" s="40"/>
    </row>
    <row r="185" spans="1:10" s="1" customFormat="1" ht="16.5" customHeight="1" thickBot="1">
      <c r="A185" s="100"/>
      <c r="B185" s="101"/>
      <c r="C185" s="101"/>
      <c r="D185" s="51" t="s">
        <v>51</v>
      </c>
      <c r="E185" s="61">
        <f t="shared" si="6"/>
        <v>92898.2</v>
      </c>
      <c r="F185" s="74">
        <v>79305.7</v>
      </c>
      <c r="G185" s="42">
        <v>13592.5</v>
      </c>
      <c r="H185" s="40"/>
      <c r="I185" s="40"/>
      <c r="J185" s="40"/>
    </row>
    <row r="186" spans="1:10" s="8" customFormat="1" ht="102.75" customHeight="1" thickBot="1">
      <c r="A186" s="28" t="s">
        <v>7</v>
      </c>
      <c r="B186" s="25" t="s">
        <v>4</v>
      </c>
      <c r="C186" s="11" t="s">
        <v>2</v>
      </c>
      <c r="D186" s="93" t="s">
        <v>91</v>
      </c>
      <c r="E186" s="60">
        <f t="shared" si="6"/>
        <v>3411340.6000000006</v>
      </c>
      <c r="F186" s="29">
        <f>F188</f>
        <v>2842799.8000000003</v>
      </c>
      <c r="G186" s="60">
        <f>G188</f>
        <v>568540.8</v>
      </c>
      <c r="H186" s="40"/>
      <c r="I186" s="40"/>
      <c r="J186" s="40"/>
    </row>
    <row r="187" spans="1:10" s="1" customFormat="1" ht="48" customHeight="1">
      <c r="A187" s="96"/>
      <c r="B187" s="97"/>
      <c r="C187" s="102"/>
      <c r="D187" s="13" t="s">
        <v>0</v>
      </c>
      <c r="E187" s="61">
        <f t="shared" si="6"/>
        <v>3411340.6000000006</v>
      </c>
      <c r="F187" s="30">
        <f>F186</f>
        <v>2842799.8000000003</v>
      </c>
      <c r="G187" s="61">
        <f>G186</f>
        <v>568540.8</v>
      </c>
      <c r="H187" s="40"/>
      <c r="I187" s="40"/>
      <c r="J187" s="40"/>
    </row>
    <row r="188" spans="1:10" s="10" customFormat="1" ht="20.25" customHeight="1">
      <c r="A188" s="98"/>
      <c r="B188" s="99"/>
      <c r="C188" s="103"/>
      <c r="D188" s="50" t="s">
        <v>21</v>
      </c>
      <c r="E188" s="31">
        <f t="shared" si="6"/>
        <v>3411340.6000000006</v>
      </c>
      <c r="F188" s="72">
        <f aca="true" t="shared" si="13" ref="F188:G190">F189</f>
        <v>2842799.8000000003</v>
      </c>
      <c r="G188" s="82">
        <f t="shared" si="13"/>
        <v>568540.8</v>
      </c>
      <c r="H188" s="40"/>
      <c r="I188" s="40"/>
      <c r="J188" s="40"/>
    </row>
    <row r="189" spans="1:10" s="10" customFormat="1" ht="20.25" customHeight="1">
      <c r="A189" s="98"/>
      <c r="B189" s="99"/>
      <c r="C189" s="103"/>
      <c r="D189" s="50" t="s">
        <v>40</v>
      </c>
      <c r="E189" s="62">
        <f t="shared" si="6"/>
        <v>3411340.6000000006</v>
      </c>
      <c r="F189" s="73">
        <f>F190+F192</f>
        <v>2842799.8000000003</v>
      </c>
      <c r="G189" s="66">
        <f>G190+G192</f>
        <v>568540.8</v>
      </c>
      <c r="H189" s="40"/>
      <c r="I189" s="40"/>
      <c r="J189" s="40"/>
    </row>
    <row r="190" spans="1:10" s="10" customFormat="1" ht="20.25" customHeight="1">
      <c r="A190" s="98"/>
      <c r="B190" s="99"/>
      <c r="C190" s="103"/>
      <c r="D190" s="50" t="s">
        <v>43</v>
      </c>
      <c r="E190" s="31">
        <f t="shared" si="6"/>
        <v>3235759</v>
      </c>
      <c r="F190" s="76">
        <f t="shared" si="13"/>
        <v>2700638.1</v>
      </c>
      <c r="G190" s="82">
        <f t="shared" si="13"/>
        <v>535120.9</v>
      </c>
      <c r="H190" s="40"/>
      <c r="I190" s="40"/>
      <c r="J190" s="40"/>
    </row>
    <row r="191" spans="1:10" s="1" customFormat="1" ht="16.5" customHeight="1" thickBot="1">
      <c r="A191" s="98"/>
      <c r="B191" s="99"/>
      <c r="C191" s="103"/>
      <c r="D191" s="51" t="s">
        <v>45</v>
      </c>
      <c r="E191" s="61">
        <f t="shared" si="6"/>
        <v>3235759</v>
      </c>
      <c r="F191" s="74">
        <v>2700638.1</v>
      </c>
      <c r="G191" s="42">
        <v>535120.9</v>
      </c>
      <c r="H191" s="40"/>
      <c r="I191" s="40"/>
      <c r="J191" s="40"/>
    </row>
    <row r="192" spans="1:10" s="10" customFormat="1" ht="20.25" customHeight="1">
      <c r="A192" s="98"/>
      <c r="B192" s="99"/>
      <c r="C192" s="103"/>
      <c r="D192" s="50" t="s">
        <v>50</v>
      </c>
      <c r="E192" s="31">
        <f>F192+G192</f>
        <v>175581.6</v>
      </c>
      <c r="F192" s="76">
        <f>F193</f>
        <v>142161.7</v>
      </c>
      <c r="G192" s="82">
        <f>G193</f>
        <v>33419.9</v>
      </c>
      <c r="H192" s="40"/>
      <c r="I192" s="40"/>
      <c r="J192" s="40"/>
    </row>
    <row r="193" spans="1:10" s="1" customFormat="1" ht="16.5" customHeight="1" thickBot="1">
      <c r="A193" s="100"/>
      <c r="B193" s="101"/>
      <c r="C193" s="104"/>
      <c r="D193" s="51" t="s">
        <v>51</v>
      </c>
      <c r="E193" s="61">
        <f>F193+G193</f>
        <v>175581.6</v>
      </c>
      <c r="F193" s="74">
        <v>142161.7</v>
      </c>
      <c r="G193" s="42">
        <v>33419.9</v>
      </c>
      <c r="H193" s="40"/>
      <c r="I193" s="40"/>
      <c r="J193" s="40"/>
    </row>
    <row r="194" spans="1:10" s="8" customFormat="1" ht="88.5" customHeight="1" thickBot="1">
      <c r="A194" s="27" t="s">
        <v>7</v>
      </c>
      <c r="B194" s="27" t="s">
        <v>5</v>
      </c>
      <c r="C194" s="28" t="s">
        <v>2</v>
      </c>
      <c r="D194" s="39" t="s">
        <v>83</v>
      </c>
      <c r="E194" s="60">
        <f t="shared" si="6"/>
        <v>1260658.8</v>
      </c>
      <c r="F194" s="29">
        <f>F196</f>
        <v>1050549</v>
      </c>
      <c r="G194" s="60">
        <f>G196</f>
        <v>210109.8</v>
      </c>
      <c r="H194" s="40"/>
      <c r="I194" s="40"/>
      <c r="J194" s="40"/>
    </row>
    <row r="195" spans="1:10" s="1" customFormat="1" ht="40.5" customHeight="1">
      <c r="A195" s="96"/>
      <c r="B195" s="97"/>
      <c r="C195" s="102"/>
      <c r="D195" s="13" t="s">
        <v>23</v>
      </c>
      <c r="E195" s="61">
        <f t="shared" si="6"/>
        <v>1260658.8</v>
      </c>
      <c r="F195" s="30">
        <f>F194</f>
        <v>1050549</v>
      </c>
      <c r="G195" s="61">
        <f>G194</f>
        <v>210109.8</v>
      </c>
      <c r="H195" s="40"/>
      <c r="I195" s="40"/>
      <c r="J195" s="40"/>
    </row>
    <row r="196" spans="1:10" s="10" customFormat="1" ht="20.25" customHeight="1">
      <c r="A196" s="98"/>
      <c r="B196" s="99"/>
      <c r="C196" s="103"/>
      <c r="D196" s="50" t="s">
        <v>21</v>
      </c>
      <c r="E196" s="31">
        <f t="shared" si="6"/>
        <v>1260658.8</v>
      </c>
      <c r="F196" s="72">
        <f aca="true" t="shared" si="14" ref="F196:G198">F197</f>
        <v>1050549</v>
      </c>
      <c r="G196" s="82">
        <f t="shared" si="14"/>
        <v>210109.8</v>
      </c>
      <c r="H196" s="40"/>
      <c r="I196" s="40"/>
      <c r="J196" s="40"/>
    </row>
    <row r="197" spans="1:10" s="10" customFormat="1" ht="20.25" customHeight="1">
      <c r="A197" s="98"/>
      <c r="B197" s="99"/>
      <c r="C197" s="103"/>
      <c r="D197" s="50" t="s">
        <v>40</v>
      </c>
      <c r="E197" s="62">
        <f t="shared" si="6"/>
        <v>1260658.8</v>
      </c>
      <c r="F197" s="73">
        <f t="shared" si="14"/>
        <v>1050549</v>
      </c>
      <c r="G197" s="82">
        <f t="shared" si="14"/>
        <v>210109.8</v>
      </c>
      <c r="H197" s="40"/>
      <c r="I197" s="40"/>
      <c r="J197" s="40"/>
    </row>
    <row r="198" spans="1:10" s="10" customFormat="1" ht="23.25" customHeight="1">
      <c r="A198" s="98"/>
      <c r="B198" s="99"/>
      <c r="C198" s="103"/>
      <c r="D198" s="50" t="s">
        <v>43</v>
      </c>
      <c r="E198" s="31">
        <f t="shared" si="6"/>
        <v>1260658.8</v>
      </c>
      <c r="F198" s="76">
        <f t="shared" si="14"/>
        <v>1050549</v>
      </c>
      <c r="G198" s="82">
        <f t="shared" si="14"/>
        <v>210109.8</v>
      </c>
      <c r="H198" s="40"/>
      <c r="I198" s="40"/>
      <c r="J198" s="40"/>
    </row>
    <row r="199" spans="1:10" s="1" customFormat="1" ht="19.5" customHeight="1" thickBot="1">
      <c r="A199" s="100"/>
      <c r="B199" s="101"/>
      <c r="C199" s="104"/>
      <c r="D199" s="51" t="s">
        <v>45</v>
      </c>
      <c r="E199" s="61">
        <f t="shared" si="6"/>
        <v>1260658.8</v>
      </c>
      <c r="F199" s="74">
        <v>1050549</v>
      </c>
      <c r="G199" s="42">
        <v>210109.8</v>
      </c>
      <c r="H199" s="40"/>
      <c r="I199" s="40"/>
      <c r="J199" s="40"/>
    </row>
    <row r="200" spans="1:10" s="8" customFormat="1" ht="93.75" customHeight="1" thickBot="1">
      <c r="A200" s="27" t="s">
        <v>7</v>
      </c>
      <c r="B200" s="27" t="s">
        <v>5</v>
      </c>
      <c r="C200" s="28" t="s">
        <v>2</v>
      </c>
      <c r="D200" s="39" t="s">
        <v>29</v>
      </c>
      <c r="E200" s="60">
        <f t="shared" si="6"/>
        <v>384036.7</v>
      </c>
      <c r="F200" s="29">
        <f>F202</f>
        <v>270462.5</v>
      </c>
      <c r="G200" s="60">
        <f>G202</f>
        <v>113574.2</v>
      </c>
      <c r="H200" s="40"/>
      <c r="I200" s="40"/>
      <c r="J200" s="40"/>
    </row>
    <row r="201" spans="1:10" s="1" customFormat="1" ht="32.25" customHeight="1">
      <c r="A201" s="96"/>
      <c r="B201" s="97"/>
      <c r="C201" s="97"/>
      <c r="D201" s="13" t="s">
        <v>23</v>
      </c>
      <c r="E201" s="61">
        <f t="shared" si="6"/>
        <v>384036.7</v>
      </c>
      <c r="F201" s="75">
        <f>F200</f>
        <v>270462.5</v>
      </c>
      <c r="G201" s="61">
        <f>G200</f>
        <v>113574.2</v>
      </c>
      <c r="H201" s="40"/>
      <c r="I201" s="40"/>
      <c r="J201" s="40"/>
    </row>
    <row r="202" spans="1:10" s="10" customFormat="1" ht="20.25" customHeight="1">
      <c r="A202" s="98"/>
      <c r="B202" s="99"/>
      <c r="C202" s="99"/>
      <c r="D202" s="9" t="s">
        <v>18</v>
      </c>
      <c r="E202" s="31">
        <f t="shared" si="6"/>
        <v>384036.7</v>
      </c>
      <c r="F202" s="72">
        <f>F203</f>
        <v>270462.5</v>
      </c>
      <c r="G202" s="82">
        <f>G203</f>
        <v>113574.2</v>
      </c>
      <c r="H202" s="40"/>
      <c r="I202" s="40"/>
      <c r="J202" s="40"/>
    </row>
    <row r="203" spans="1:10" s="10" customFormat="1" ht="20.25" customHeight="1">
      <c r="A203" s="98"/>
      <c r="B203" s="99"/>
      <c r="C203" s="99"/>
      <c r="D203" s="9" t="s">
        <v>38</v>
      </c>
      <c r="E203" s="62">
        <f t="shared" si="6"/>
        <v>384036.7</v>
      </c>
      <c r="F203" s="73">
        <f>F204</f>
        <v>270462.5</v>
      </c>
      <c r="G203" s="82">
        <f>G204</f>
        <v>113574.2</v>
      </c>
      <c r="H203" s="40"/>
      <c r="I203" s="40"/>
      <c r="J203" s="40"/>
    </row>
    <row r="204" spans="1:10" s="10" customFormat="1" ht="20.25" customHeight="1" thickBot="1">
      <c r="A204" s="98"/>
      <c r="B204" s="99"/>
      <c r="C204" s="99"/>
      <c r="D204" s="49" t="s">
        <v>39</v>
      </c>
      <c r="E204" s="63">
        <f t="shared" si="6"/>
        <v>384036.7</v>
      </c>
      <c r="F204" s="74">
        <v>270462.5</v>
      </c>
      <c r="G204" s="42">
        <v>113574.2</v>
      </c>
      <c r="H204" s="40"/>
      <c r="I204" s="40"/>
      <c r="J204" s="40"/>
    </row>
    <row r="205" spans="1:10" s="8" customFormat="1" ht="67.5" customHeight="1" thickBot="1">
      <c r="A205" s="28" t="s">
        <v>3</v>
      </c>
      <c r="B205" s="25" t="s">
        <v>7</v>
      </c>
      <c r="C205" s="11" t="s">
        <v>2</v>
      </c>
      <c r="D205" s="93" t="s">
        <v>80</v>
      </c>
      <c r="E205" s="60">
        <f aca="true" t="shared" si="15" ref="E205:E232">F205+G205</f>
        <v>162488.1</v>
      </c>
      <c r="F205" s="29">
        <f>F207</f>
        <v>162488.1</v>
      </c>
      <c r="G205" s="60">
        <f>G207</f>
        <v>0</v>
      </c>
      <c r="H205" s="40"/>
      <c r="I205" s="40"/>
      <c r="J205" s="40"/>
    </row>
    <row r="206" spans="1:10" s="8" customFormat="1" ht="23.25" customHeight="1">
      <c r="A206" s="96"/>
      <c r="B206" s="97"/>
      <c r="C206" s="97"/>
      <c r="D206" s="15" t="s">
        <v>30</v>
      </c>
      <c r="E206" s="61">
        <f t="shared" si="15"/>
        <v>162488.1</v>
      </c>
      <c r="F206" s="30">
        <f>F205</f>
        <v>162488.1</v>
      </c>
      <c r="G206" s="61">
        <f>G205</f>
        <v>0</v>
      </c>
      <c r="H206" s="40"/>
      <c r="I206" s="40"/>
      <c r="J206" s="40"/>
    </row>
    <row r="207" spans="1:10" s="10" customFormat="1" ht="20.25" customHeight="1">
      <c r="A207" s="98"/>
      <c r="B207" s="99"/>
      <c r="C207" s="99"/>
      <c r="D207" s="9" t="s">
        <v>18</v>
      </c>
      <c r="E207" s="31">
        <f t="shared" si="15"/>
        <v>162488.1</v>
      </c>
      <c r="F207" s="72">
        <f>F208</f>
        <v>162488.1</v>
      </c>
      <c r="G207" s="33">
        <f>G208</f>
        <v>0</v>
      </c>
      <c r="H207" s="40"/>
      <c r="I207" s="40"/>
      <c r="J207" s="40"/>
    </row>
    <row r="208" spans="1:10" s="10" customFormat="1" ht="20.25" customHeight="1">
      <c r="A208" s="98"/>
      <c r="B208" s="99"/>
      <c r="C208" s="99"/>
      <c r="D208" s="9" t="s">
        <v>38</v>
      </c>
      <c r="E208" s="62">
        <f t="shared" si="15"/>
        <v>162488.1</v>
      </c>
      <c r="F208" s="73">
        <f>F209</f>
        <v>162488.1</v>
      </c>
      <c r="G208" s="66">
        <f>G209</f>
        <v>0</v>
      </c>
      <c r="H208" s="40"/>
      <c r="I208" s="40"/>
      <c r="J208" s="40"/>
    </row>
    <row r="209" spans="1:10" s="10" customFormat="1" ht="20.25" customHeight="1" thickBot="1">
      <c r="A209" s="98"/>
      <c r="B209" s="99"/>
      <c r="C209" s="99"/>
      <c r="D209" s="49" t="s">
        <v>39</v>
      </c>
      <c r="E209" s="63">
        <f t="shared" si="15"/>
        <v>162488.1</v>
      </c>
      <c r="F209" s="74">
        <v>162488.1</v>
      </c>
      <c r="G209" s="42">
        <f>ROUND('[2]dram 473.40, 483.02'!H160,1)</f>
        <v>0</v>
      </c>
      <c r="H209" s="40"/>
      <c r="I209" s="40"/>
      <c r="J209" s="40"/>
    </row>
    <row r="210" spans="1:10" s="8" customFormat="1" ht="74.25" customHeight="1" thickBot="1">
      <c r="A210" s="28" t="s">
        <v>3</v>
      </c>
      <c r="B210" s="25" t="s">
        <v>7</v>
      </c>
      <c r="C210" s="11" t="s">
        <v>2</v>
      </c>
      <c r="D210" s="93" t="s">
        <v>84</v>
      </c>
      <c r="E210" s="60">
        <f t="shared" si="15"/>
        <v>1833507</v>
      </c>
      <c r="F210" s="80">
        <f>F212+F229</f>
        <v>1639861.4</v>
      </c>
      <c r="G210" s="60">
        <f>G212+G229</f>
        <v>193645.6</v>
      </c>
      <c r="H210" s="40"/>
      <c r="I210" s="40"/>
      <c r="J210" s="40"/>
    </row>
    <row r="211" spans="1:10" s="8" customFormat="1" ht="21.75" customHeight="1">
      <c r="A211" s="106"/>
      <c r="B211" s="107"/>
      <c r="C211" s="108"/>
      <c r="D211" s="15" t="s">
        <v>30</v>
      </c>
      <c r="E211" s="61">
        <f t="shared" si="15"/>
        <v>1833507</v>
      </c>
      <c r="F211" s="32">
        <f>F210</f>
        <v>1639861.4</v>
      </c>
      <c r="G211" s="61">
        <f>G210</f>
        <v>193645.6</v>
      </c>
      <c r="H211" s="40"/>
      <c r="I211" s="40"/>
      <c r="J211" s="40"/>
    </row>
    <row r="212" spans="1:10" s="10" customFormat="1" ht="20.25" customHeight="1">
      <c r="A212" s="109"/>
      <c r="B212" s="110"/>
      <c r="C212" s="111"/>
      <c r="D212" s="9" t="s">
        <v>18</v>
      </c>
      <c r="E212" s="31">
        <f t="shared" si="15"/>
        <v>1517624.4</v>
      </c>
      <c r="F212" s="72">
        <f>F213+F214+F215+F216+F217+F218+F219+F221+F222+F223+F224+F225+F226+F227+F228+F220</f>
        <v>1376625.9</v>
      </c>
      <c r="G212" s="33">
        <f>G213+G214+G215+G216+G217+G218+G219+G221+G222+G223+G224+G225+G226+G227+G228+G220</f>
        <v>140998.5</v>
      </c>
      <c r="H212" s="40"/>
      <c r="I212" s="40"/>
      <c r="J212" s="40"/>
    </row>
    <row r="213" spans="1:10" s="10" customFormat="1" ht="20.25" customHeight="1">
      <c r="A213" s="109"/>
      <c r="B213" s="110"/>
      <c r="C213" s="111"/>
      <c r="D213" s="9" t="s">
        <v>52</v>
      </c>
      <c r="E213" s="31">
        <f t="shared" si="15"/>
        <v>97338.7</v>
      </c>
      <c r="F213" s="76">
        <v>97338.7</v>
      </c>
      <c r="G213" s="35">
        <v>0</v>
      </c>
      <c r="H213" s="40"/>
      <c r="I213" s="40"/>
      <c r="J213" s="40"/>
    </row>
    <row r="214" spans="1:10" s="10" customFormat="1" ht="20.25" customHeight="1">
      <c r="A214" s="109"/>
      <c r="B214" s="110"/>
      <c r="C214" s="111"/>
      <c r="D214" s="9" t="s">
        <v>53</v>
      </c>
      <c r="E214" s="62">
        <f t="shared" si="15"/>
        <v>344.8</v>
      </c>
      <c r="F214" s="76">
        <v>287.3</v>
      </c>
      <c r="G214" s="35">
        <v>57.5</v>
      </c>
      <c r="H214" s="40"/>
      <c r="I214" s="40"/>
      <c r="J214" s="40"/>
    </row>
    <row r="215" spans="1:10" s="10" customFormat="1" ht="20.25" customHeight="1">
      <c r="A215" s="109"/>
      <c r="B215" s="110"/>
      <c r="C215" s="111"/>
      <c r="D215" s="9" t="s">
        <v>54</v>
      </c>
      <c r="E215" s="62">
        <f t="shared" si="15"/>
        <v>172.39999999999998</v>
      </c>
      <c r="F215" s="76">
        <v>143.7</v>
      </c>
      <c r="G215" s="35">
        <v>28.7</v>
      </c>
      <c r="H215" s="40"/>
      <c r="I215" s="40"/>
      <c r="J215" s="40"/>
    </row>
    <row r="216" spans="1:10" s="10" customFormat="1" ht="20.25" customHeight="1">
      <c r="A216" s="109"/>
      <c r="B216" s="110"/>
      <c r="C216" s="111"/>
      <c r="D216" s="9" t="s">
        <v>55</v>
      </c>
      <c r="E216" s="31">
        <f t="shared" si="15"/>
        <v>6313.8</v>
      </c>
      <c r="F216" s="76">
        <v>6313.8</v>
      </c>
      <c r="G216" s="35">
        <v>0</v>
      </c>
      <c r="H216" s="40"/>
      <c r="I216" s="40"/>
      <c r="J216" s="40"/>
    </row>
    <row r="217" spans="1:10" s="10" customFormat="1" ht="20.25" customHeight="1">
      <c r="A217" s="109"/>
      <c r="B217" s="110"/>
      <c r="C217" s="111"/>
      <c r="D217" s="9" t="s">
        <v>56</v>
      </c>
      <c r="E217" s="31">
        <f t="shared" si="15"/>
        <v>335.2</v>
      </c>
      <c r="F217" s="76">
        <v>335.2</v>
      </c>
      <c r="G217" s="35">
        <v>0</v>
      </c>
      <c r="H217" s="40"/>
      <c r="I217" s="40"/>
      <c r="J217" s="40"/>
    </row>
    <row r="218" spans="1:10" s="10" customFormat="1" ht="20.25" customHeight="1">
      <c r="A218" s="109"/>
      <c r="B218" s="110"/>
      <c r="C218" s="111"/>
      <c r="D218" s="9" t="s">
        <v>57</v>
      </c>
      <c r="E218" s="31">
        <f t="shared" si="15"/>
        <v>2394.5</v>
      </c>
      <c r="F218" s="76">
        <v>2394.5</v>
      </c>
      <c r="G218" s="35">
        <v>0</v>
      </c>
      <c r="H218" s="40"/>
      <c r="I218" s="40"/>
      <c r="J218" s="40"/>
    </row>
    <row r="219" spans="1:10" s="10" customFormat="1" ht="20.25" customHeight="1">
      <c r="A219" s="109"/>
      <c r="B219" s="110"/>
      <c r="C219" s="111"/>
      <c r="D219" s="9" t="s">
        <v>58</v>
      </c>
      <c r="E219" s="31">
        <f t="shared" si="15"/>
        <v>5746.8</v>
      </c>
      <c r="F219" s="76">
        <v>4789</v>
      </c>
      <c r="G219" s="35">
        <v>957.8</v>
      </c>
      <c r="H219" s="40"/>
      <c r="I219" s="40"/>
      <c r="J219" s="40"/>
    </row>
    <row r="220" spans="1:10" s="10" customFormat="1" ht="33" customHeight="1">
      <c r="A220" s="109"/>
      <c r="B220" s="110"/>
      <c r="C220" s="111"/>
      <c r="D220" s="15" t="s">
        <v>74</v>
      </c>
      <c r="E220" s="65">
        <f>F220+G220</f>
        <v>271823.60000000003</v>
      </c>
      <c r="F220" s="81">
        <v>226519.7</v>
      </c>
      <c r="G220" s="41">
        <v>45303.9</v>
      </c>
      <c r="H220" s="40"/>
      <c r="I220" s="40"/>
      <c r="J220" s="40"/>
    </row>
    <row r="221" spans="1:10" s="10" customFormat="1" ht="33" customHeight="1">
      <c r="A221" s="109"/>
      <c r="B221" s="110"/>
      <c r="C221" s="111"/>
      <c r="D221" s="15" t="s">
        <v>59</v>
      </c>
      <c r="E221" s="31">
        <f t="shared" si="15"/>
        <v>3448.1000000000004</v>
      </c>
      <c r="F221" s="76">
        <v>2873.4</v>
      </c>
      <c r="G221" s="35">
        <v>574.7</v>
      </c>
      <c r="H221" s="40"/>
      <c r="I221" s="40"/>
      <c r="J221" s="40"/>
    </row>
    <row r="222" spans="1:10" s="10" customFormat="1" ht="20.25" customHeight="1">
      <c r="A222" s="109"/>
      <c r="B222" s="110"/>
      <c r="C222" s="111"/>
      <c r="D222" s="9" t="s">
        <v>60</v>
      </c>
      <c r="E222" s="31">
        <f t="shared" si="15"/>
        <v>287.4</v>
      </c>
      <c r="F222" s="76">
        <v>239.5</v>
      </c>
      <c r="G222" s="35">
        <v>47.9</v>
      </c>
      <c r="H222" s="40"/>
      <c r="I222" s="40"/>
      <c r="J222" s="40"/>
    </row>
    <row r="223" spans="1:10" s="10" customFormat="1" ht="20.25" customHeight="1">
      <c r="A223" s="109"/>
      <c r="B223" s="110"/>
      <c r="C223" s="111"/>
      <c r="D223" s="9" t="s">
        <v>61</v>
      </c>
      <c r="E223" s="31">
        <f t="shared" si="15"/>
        <v>4022.8</v>
      </c>
      <c r="F223" s="76">
        <v>3352.3</v>
      </c>
      <c r="G223" s="35">
        <v>670.5</v>
      </c>
      <c r="H223" s="40"/>
      <c r="I223" s="40"/>
      <c r="J223" s="40"/>
    </row>
    <row r="224" spans="1:10" s="10" customFormat="1" ht="20.25" customHeight="1">
      <c r="A224" s="109"/>
      <c r="B224" s="110"/>
      <c r="C224" s="111"/>
      <c r="D224" s="9" t="s">
        <v>62</v>
      </c>
      <c r="E224" s="31">
        <f t="shared" si="15"/>
        <v>689947.1</v>
      </c>
      <c r="F224" s="76">
        <v>689947.1</v>
      </c>
      <c r="G224" s="35">
        <v>0</v>
      </c>
      <c r="H224" s="40"/>
      <c r="I224" s="40"/>
      <c r="J224" s="40"/>
    </row>
    <row r="225" spans="1:10" s="10" customFormat="1" ht="20.25" customHeight="1">
      <c r="A225" s="109"/>
      <c r="B225" s="110"/>
      <c r="C225" s="111"/>
      <c r="D225" s="9" t="s">
        <v>63</v>
      </c>
      <c r="E225" s="31">
        <f t="shared" si="15"/>
        <v>478.8</v>
      </c>
      <c r="F225" s="76">
        <v>399</v>
      </c>
      <c r="G225" s="35">
        <v>79.8</v>
      </c>
      <c r="H225" s="40"/>
      <c r="I225" s="40"/>
      <c r="J225" s="40"/>
    </row>
    <row r="226" spans="1:10" s="10" customFormat="1" ht="32.25" customHeight="1">
      <c r="A226" s="109"/>
      <c r="B226" s="110"/>
      <c r="C226" s="111"/>
      <c r="D226" s="9" t="s">
        <v>64</v>
      </c>
      <c r="E226" s="31">
        <f t="shared" si="15"/>
        <v>345406.5</v>
      </c>
      <c r="F226" s="76">
        <v>340734.9</v>
      </c>
      <c r="G226" s="35">
        <v>4671.6</v>
      </c>
      <c r="H226" s="40"/>
      <c r="I226" s="40"/>
      <c r="J226" s="40"/>
    </row>
    <row r="227" spans="1:10" s="10" customFormat="1" ht="20.25" customHeight="1">
      <c r="A227" s="109"/>
      <c r="B227" s="110"/>
      <c r="C227" s="111"/>
      <c r="D227" s="9" t="s">
        <v>65</v>
      </c>
      <c r="E227" s="31">
        <f t="shared" si="15"/>
        <v>88606.1</v>
      </c>
      <c r="F227" s="76">
        <f>'[1]hodvacner  $'!G192*'[1]475.36'!$J$1</f>
        <v>0</v>
      </c>
      <c r="G227" s="35">
        <v>88606.1</v>
      </c>
      <c r="H227" s="40"/>
      <c r="I227" s="40"/>
      <c r="J227" s="40"/>
    </row>
    <row r="228" spans="1:10" s="10" customFormat="1" ht="20.25" customHeight="1">
      <c r="A228" s="109"/>
      <c r="B228" s="110"/>
      <c r="C228" s="111"/>
      <c r="D228" s="9" t="s">
        <v>66</v>
      </c>
      <c r="E228" s="31">
        <f t="shared" si="15"/>
        <v>957.8</v>
      </c>
      <c r="F228" s="76">
        <v>957.8</v>
      </c>
      <c r="G228" s="35">
        <v>0</v>
      </c>
      <c r="H228" s="40"/>
      <c r="I228" s="40"/>
      <c r="J228" s="40"/>
    </row>
    <row r="229" spans="1:10" s="10" customFormat="1" ht="20.25" customHeight="1">
      <c r="A229" s="109"/>
      <c r="B229" s="110"/>
      <c r="C229" s="111"/>
      <c r="D229" s="9" t="s">
        <v>21</v>
      </c>
      <c r="E229" s="31">
        <f t="shared" si="15"/>
        <v>315882.6</v>
      </c>
      <c r="F229" s="76">
        <f aca="true" t="shared" si="16" ref="F229:G231">F230</f>
        <v>263235.5</v>
      </c>
      <c r="G229" s="45">
        <f t="shared" si="16"/>
        <v>52647.1</v>
      </c>
      <c r="H229" s="40"/>
      <c r="I229" s="40"/>
      <c r="J229" s="40"/>
    </row>
    <row r="230" spans="1:10" s="10" customFormat="1" ht="20.25" customHeight="1">
      <c r="A230" s="109"/>
      <c r="B230" s="110"/>
      <c r="C230" s="111"/>
      <c r="D230" s="9" t="s">
        <v>40</v>
      </c>
      <c r="E230" s="31">
        <f t="shared" si="15"/>
        <v>315882.6</v>
      </c>
      <c r="F230" s="76">
        <f t="shared" si="16"/>
        <v>263235.5</v>
      </c>
      <c r="G230" s="45">
        <f t="shared" si="16"/>
        <v>52647.1</v>
      </c>
      <c r="H230" s="40"/>
      <c r="I230" s="40"/>
      <c r="J230" s="40"/>
    </row>
    <row r="231" spans="1:10" s="10" customFormat="1" ht="20.25" customHeight="1">
      <c r="A231" s="109"/>
      <c r="B231" s="110"/>
      <c r="C231" s="111"/>
      <c r="D231" s="15" t="s">
        <v>41</v>
      </c>
      <c r="E231" s="31">
        <f t="shared" si="15"/>
        <v>315882.6</v>
      </c>
      <c r="F231" s="76">
        <f t="shared" si="16"/>
        <v>263235.5</v>
      </c>
      <c r="G231" s="35">
        <f t="shared" si="16"/>
        <v>52647.1</v>
      </c>
      <c r="H231" s="40"/>
      <c r="I231" s="40"/>
      <c r="J231" s="40"/>
    </row>
    <row r="232" spans="1:10" s="10" customFormat="1" ht="20.25" customHeight="1" thickBot="1">
      <c r="A232" s="109"/>
      <c r="B232" s="110"/>
      <c r="C232" s="111"/>
      <c r="D232" s="49" t="s">
        <v>42</v>
      </c>
      <c r="E232" s="62">
        <f t="shared" si="15"/>
        <v>315882.6</v>
      </c>
      <c r="F232" s="79">
        <v>263235.5</v>
      </c>
      <c r="G232" s="45">
        <v>52647.1</v>
      </c>
      <c r="H232" s="40"/>
      <c r="I232" s="40"/>
      <c r="J232" s="40"/>
    </row>
    <row r="233" spans="1:10" s="8" customFormat="1" ht="74.25" customHeight="1" thickBot="1">
      <c r="A233" s="28" t="s">
        <v>3</v>
      </c>
      <c r="B233" s="25" t="s">
        <v>7</v>
      </c>
      <c r="C233" s="11" t="s">
        <v>2</v>
      </c>
      <c r="D233" s="93" t="s">
        <v>85</v>
      </c>
      <c r="E233" s="60">
        <f>F233+G233</f>
        <v>930082.8</v>
      </c>
      <c r="F233" s="29">
        <f>F235+F248</f>
        <v>800044.5</v>
      </c>
      <c r="G233" s="60">
        <f>G235+G248</f>
        <v>130038.3</v>
      </c>
      <c r="H233" s="40"/>
      <c r="I233" s="40"/>
      <c r="J233" s="40"/>
    </row>
    <row r="234" spans="1:10" s="8" customFormat="1" ht="21.75" customHeight="1">
      <c r="A234" s="106"/>
      <c r="B234" s="107"/>
      <c r="C234" s="108"/>
      <c r="D234" s="87" t="s">
        <v>30</v>
      </c>
      <c r="E234" s="61">
        <f>F234+G234</f>
        <v>930082.8</v>
      </c>
      <c r="F234" s="30">
        <f>F233</f>
        <v>800044.5</v>
      </c>
      <c r="G234" s="61">
        <f>G233</f>
        <v>130038.3</v>
      </c>
      <c r="H234" s="40"/>
      <c r="I234" s="40"/>
      <c r="J234" s="40"/>
    </row>
    <row r="235" spans="1:10" s="10" customFormat="1" ht="20.25" customHeight="1">
      <c r="A235" s="109"/>
      <c r="B235" s="110"/>
      <c r="C235" s="111"/>
      <c r="D235" s="88" t="s">
        <v>18</v>
      </c>
      <c r="E235" s="31">
        <f>F235+G235</f>
        <v>843933</v>
      </c>
      <c r="F235" s="32">
        <f>F236+F237+F238+F239+F240+F241+F243+F244+F245+F246+F247+F242</f>
        <v>728253</v>
      </c>
      <c r="G235" s="31">
        <f>G236+G237+G238+G239+G240+G241+G243+G244+G245+G246+G247+G242</f>
        <v>115680</v>
      </c>
      <c r="H235" s="40"/>
      <c r="I235" s="40"/>
      <c r="J235" s="40"/>
    </row>
    <row r="236" spans="1:10" s="10" customFormat="1" ht="20.25" customHeight="1">
      <c r="A236" s="109"/>
      <c r="B236" s="110"/>
      <c r="C236" s="111"/>
      <c r="D236" s="88" t="s">
        <v>52</v>
      </c>
      <c r="E236" s="31">
        <f>F236+G236</f>
        <v>40225.8</v>
      </c>
      <c r="F236" s="76">
        <v>40225.8</v>
      </c>
      <c r="G236" s="35">
        <v>0</v>
      </c>
      <c r="H236" s="40"/>
      <c r="I236" s="40"/>
      <c r="J236" s="40"/>
    </row>
    <row r="237" spans="1:10" s="10" customFormat="1" ht="20.25" customHeight="1">
      <c r="A237" s="109"/>
      <c r="B237" s="110"/>
      <c r="C237" s="111"/>
      <c r="D237" s="88" t="s">
        <v>53</v>
      </c>
      <c r="E237" s="31">
        <f>F237+G237</f>
        <v>290.5</v>
      </c>
      <c r="F237" s="76">
        <v>242.1</v>
      </c>
      <c r="G237" s="35">
        <v>48.4</v>
      </c>
      <c r="H237" s="40"/>
      <c r="I237" s="40"/>
      <c r="J237" s="40"/>
    </row>
    <row r="238" spans="1:10" s="10" customFormat="1" ht="20.25" customHeight="1">
      <c r="A238" s="109"/>
      <c r="B238" s="110"/>
      <c r="C238" s="111"/>
      <c r="D238" s="88" t="s">
        <v>55</v>
      </c>
      <c r="E238" s="31">
        <f aca="true" t="shared" si="17" ref="E238:E251">F238+G238</f>
        <v>1556</v>
      </c>
      <c r="F238" s="76">
        <v>1296.7</v>
      </c>
      <c r="G238" s="35">
        <v>259.3</v>
      </c>
      <c r="H238" s="40"/>
      <c r="I238" s="40"/>
      <c r="J238" s="40"/>
    </row>
    <row r="239" spans="1:10" s="10" customFormat="1" ht="20.25" customHeight="1">
      <c r="A239" s="109"/>
      <c r="B239" s="110"/>
      <c r="C239" s="111"/>
      <c r="D239" s="88" t="s">
        <v>56</v>
      </c>
      <c r="E239" s="31">
        <f t="shared" si="17"/>
        <v>602.7</v>
      </c>
      <c r="F239" s="76">
        <v>602.7</v>
      </c>
      <c r="G239" s="35">
        <f>ROUND('[2]dram 473.40, 483.02'!H169,1)</f>
        <v>0</v>
      </c>
      <c r="H239" s="40"/>
      <c r="I239" s="40"/>
      <c r="J239" s="40"/>
    </row>
    <row r="240" spans="1:10" s="10" customFormat="1" ht="20.25" customHeight="1">
      <c r="A240" s="109"/>
      <c r="B240" s="110"/>
      <c r="C240" s="111"/>
      <c r="D240" s="88" t="s">
        <v>58</v>
      </c>
      <c r="E240" s="62">
        <f t="shared" si="17"/>
        <v>11447.1</v>
      </c>
      <c r="F240" s="76">
        <v>11447.1</v>
      </c>
      <c r="G240" s="35">
        <v>0</v>
      </c>
      <c r="H240" s="40"/>
      <c r="I240" s="40"/>
      <c r="J240" s="40"/>
    </row>
    <row r="241" spans="1:10" s="10" customFormat="1" ht="33" customHeight="1">
      <c r="A241" s="109"/>
      <c r="B241" s="110"/>
      <c r="C241" s="111"/>
      <c r="D241" s="87" t="s">
        <v>74</v>
      </c>
      <c r="E241" s="62">
        <f t="shared" si="17"/>
        <v>89075.4</v>
      </c>
      <c r="F241" s="76">
        <f>74229.5</f>
        <v>74229.5</v>
      </c>
      <c r="G241" s="35">
        <f>14845.9</f>
        <v>14845.9</v>
      </c>
      <c r="H241" s="40"/>
      <c r="I241" s="40"/>
      <c r="J241" s="40"/>
    </row>
    <row r="242" spans="1:10" s="10" customFormat="1" ht="33" customHeight="1">
      <c r="A242" s="109"/>
      <c r="B242" s="110"/>
      <c r="C242" s="111"/>
      <c r="D242" s="87" t="s">
        <v>59</v>
      </c>
      <c r="E242" s="62">
        <f t="shared" si="17"/>
        <v>556.8</v>
      </c>
      <c r="F242" s="76">
        <v>464</v>
      </c>
      <c r="G242" s="35">
        <v>92.8</v>
      </c>
      <c r="H242" s="40"/>
      <c r="I242" s="40"/>
      <c r="J242" s="40"/>
    </row>
    <row r="243" spans="1:10" s="10" customFormat="1" ht="21.75" customHeight="1">
      <c r="A243" s="109"/>
      <c r="B243" s="110"/>
      <c r="C243" s="111"/>
      <c r="D243" s="88" t="s">
        <v>61</v>
      </c>
      <c r="E243" s="62">
        <f t="shared" si="17"/>
        <v>1113.7</v>
      </c>
      <c r="F243" s="76">
        <v>928.1</v>
      </c>
      <c r="G243" s="35">
        <v>185.6</v>
      </c>
      <c r="H243" s="40"/>
      <c r="I243" s="40"/>
      <c r="J243" s="40"/>
    </row>
    <row r="244" spans="1:10" s="10" customFormat="1" ht="22.5" customHeight="1">
      <c r="A244" s="109"/>
      <c r="B244" s="110"/>
      <c r="C244" s="111"/>
      <c r="D244" s="88" t="s">
        <v>62</v>
      </c>
      <c r="E244" s="62">
        <f t="shared" si="17"/>
        <v>406546.39999999997</v>
      </c>
      <c r="F244" s="76">
        <f>403743.7-497.4</f>
        <v>403246.3</v>
      </c>
      <c r="G244" s="35">
        <f>3362.2-62.1</f>
        <v>3300.1</v>
      </c>
      <c r="H244" s="40"/>
      <c r="I244" s="40"/>
      <c r="J244" s="40"/>
    </row>
    <row r="245" spans="1:10" s="10" customFormat="1" ht="36.75" customHeight="1">
      <c r="A245" s="109"/>
      <c r="B245" s="110"/>
      <c r="C245" s="111"/>
      <c r="D245" s="88" t="s">
        <v>64</v>
      </c>
      <c r="E245" s="62">
        <f t="shared" si="17"/>
        <v>156928.7</v>
      </c>
      <c r="F245" s="76">
        <v>142658.5</v>
      </c>
      <c r="G245" s="35">
        <v>14270.2</v>
      </c>
      <c r="H245" s="40"/>
      <c r="I245" s="40"/>
      <c r="J245" s="40"/>
    </row>
    <row r="246" spans="1:10" s="10" customFormat="1" ht="38.25" customHeight="1">
      <c r="A246" s="109"/>
      <c r="B246" s="110"/>
      <c r="C246" s="111"/>
      <c r="D246" s="88" t="s">
        <v>68</v>
      </c>
      <c r="E246" s="31">
        <f t="shared" si="17"/>
        <v>58203.399999999994</v>
      </c>
      <c r="F246" s="76">
        <v>52912.2</v>
      </c>
      <c r="G246" s="35">
        <v>5291.2</v>
      </c>
      <c r="H246" s="40"/>
      <c r="I246" s="40"/>
      <c r="J246" s="40"/>
    </row>
    <row r="247" spans="1:10" s="10" customFormat="1" ht="20.25" customHeight="1">
      <c r="A247" s="109"/>
      <c r="B247" s="110"/>
      <c r="C247" s="111"/>
      <c r="D247" s="89" t="s">
        <v>65</v>
      </c>
      <c r="E247" s="31">
        <f t="shared" si="17"/>
        <v>77386.5</v>
      </c>
      <c r="F247" s="79">
        <v>0</v>
      </c>
      <c r="G247" s="85">
        <v>77386.5</v>
      </c>
      <c r="H247" s="40"/>
      <c r="I247" s="40"/>
      <c r="J247" s="40"/>
    </row>
    <row r="248" spans="1:10" ht="26.25" customHeight="1">
      <c r="A248" s="109"/>
      <c r="B248" s="110"/>
      <c r="C248" s="111"/>
      <c r="D248" s="88" t="s">
        <v>21</v>
      </c>
      <c r="E248" s="31">
        <f t="shared" si="17"/>
        <v>86149.8</v>
      </c>
      <c r="F248" s="76">
        <f aca="true" t="shared" si="18" ref="F248:G250">F249</f>
        <v>71791.5</v>
      </c>
      <c r="G248" s="35">
        <f t="shared" si="18"/>
        <v>14358.3</v>
      </c>
      <c r="H248" s="40"/>
      <c r="I248" s="40"/>
      <c r="J248" s="40"/>
    </row>
    <row r="249" spans="1:10" ht="21.75" customHeight="1">
      <c r="A249" s="109"/>
      <c r="B249" s="110"/>
      <c r="C249" s="111"/>
      <c r="D249" s="88" t="s">
        <v>40</v>
      </c>
      <c r="E249" s="31">
        <f t="shared" si="17"/>
        <v>86149.8</v>
      </c>
      <c r="F249" s="76">
        <f t="shared" si="18"/>
        <v>71791.5</v>
      </c>
      <c r="G249" s="35">
        <f t="shared" si="18"/>
        <v>14358.3</v>
      </c>
      <c r="H249" s="40"/>
      <c r="I249" s="40"/>
      <c r="J249" s="40"/>
    </row>
    <row r="250" spans="1:10" ht="21" customHeight="1">
      <c r="A250" s="109"/>
      <c r="B250" s="110"/>
      <c r="C250" s="111"/>
      <c r="D250" s="90" t="s">
        <v>73</v>
      </c>
      <c r="E250" s="31">
        <f t="shared" si="17"/>
        <v>86149.8</v>
      </c>
      <c r="F250" s="76">
        <f t="shared" si="18"/>
        <v>71791.5</v>
      </c>
      <c r="G250" s="35">
        <f t="shared" si="18"/>
        <v>14358.3</v>
      </c>
      <c r="H250" s="40"/>
      <c r="I250" s="40"/>
      <c r="J250" s="40"/>
    </row>
    <row r="251" spans="1:10" ht="22.5" customHeight="1" thickBot="1">
      <c r="A251" s="112"/>
      <c r="B251" s="113"/>
      <c r="C251" s="114"/>
      <c r="D251" s="91" t="s">
        <v>42</v>
      </c>
      <c r="E251" s="63">
        <f t="shared" si="17"/>
        <v>86149.8</v>
      </c>
      <c r="F251" s="74">
        <v>71791.5</v>
      </c>
      <c r="G251" s="42">
        <v>14358.3</v>
      </c>
      <c r="H251" s="40"/>
      <c r="I251" s="40"/>
      <c r="J251" s="40"/>
    </row>
    <row r="252" spans="1:3" ht="13.5">
      <c r="A252" s="6"/>
      <c r="B252" s="1"/>
      <c r="C252" s="1"/>
    </row>
    <row r="253" spans="1:3" ht="13.5">
      <c r="A253" s="6"/>
      <c r="B253" s="1"/>
      <c r="C253" s="1"/>
    </row>
    <row r="254" spans="1:3" ht="13.5">
      <c r="A254" s="6"/>
      <c r="B254" s="1"/>
      <c r="C254" s="1"/>
    </row>
    <row r="255" spans="1:3" ht="13.5">
      <c r="A255" s="6"/>
      <c r="B255" s="1"/>
      <c r="C255" s="1"/>
    </row>
    <row r="256" spans="1:3" ht="13.5">
      <c r="A256" s="6"/>
      <c r="B256" s="1"/>
      <c r="C256" s="1"/>
    </row>
    <row r="257" spans="1:3" ht="13.5">
      <c r="A257" s="6"/>
      <c r="B257" s="1"/>
      <c r="C257" s="1"/>
    </row>
    <row r="258" spans="1:3" ht="13.5">
      <c r="A258" s="6"/>
      <c r="B258" s="1"/>
      <c r="C258" s="1"/>
    </row>
    <row r="259" spans="1:3" ht="13.5">
      <c r="A259" s="6"/>
      <c r="B259" s="1"/>
      <c r="C259" s="1"/>
    </row>
    <row r="260" spans="1:3" ht="13.5">
      <c r="A260" s="6"/>
      <c r="B260" s="1"/>
      <c r="C260" s="1"/>
    </row>
    <row r="261" spans="1:3" ht="13.5">
      <c r="A261" s="6"/>
      <c r="B261" s="1"/>
      <c r="C261" s="1"/>
    </row>
    <row r="262" spans="1:3" ht="13.5">
      <c r="A262" s="6"/>
      <c r="B262" s="1"/>
      <c r="C262" s="1"/>
    </row>
    <row r="263" spans="1:3" ht="13.5">
      <c r="A263" s="6"/>
      <c r="B263" s="1"/>
      <c r="C263" s="1"/>
    </row>
    <row r="264" spans="1:3" ht="13.5">
      <c r="A264" s="6"/>
      <c r="B264" s="1"/>
      <c r="C264" s="1"/>
    </row>
    <row r="265" spans="1:3" ht="13.5">
      <c r="A265" s="6"/>
      <c r="B265" s="1"/>
      <c r="C265" s="1"/>
    </row>
    <row r="266" spans="1:3" ht="13.5">
      <c r="A266" s="6"/>
      <c r="B266" s="1"/>
      <c r="C266" s="1"/>
    </row>
    <row r="267" spans="1:3" ht="13.5">
      <c r="A267" s="6"/>
      <c r="B267" s="1"/>
      <c r="C267" s="1"/>
    </row>
    <row r="268" spans="1:3" ht="13.5">
      <c r="A268" s="6"/>
      <c r="B268" s="1"/>
      <c r="C268" s="1"/>
    </row>
    <row r="269" spans="1:3" ht="13.5">
      <c r="A269" s="6"/>
      <c r="B269" s="1"/>
      <c r="C269" s="1"/>
    </row>
    <row r="270" spans="1:3" ht="13.5">
      <c r="A270" s="6"/>
      <c r="B270" s="1"/>
      <c r="C270" s="1"/>
    </row>
    <row r="271" spans="1:3" ht="13.5">
      <c r="A271" s="6"/>
      <c r="B271" s="1"/>
      <c r="C271" s="1"/>
    </row>
    <row r="272" spans="1:3" ht="13.5">
      <c r="A272" s="6"/>
      <c r="B272" s="1"/>
      <c r="C272" s="1"/>
    </row>
    <row r="273" spans="1:3" ht="13.5">
      <c r="A273" s="6"/>
      <c r="B273" s="1"/>
      <c r="C273" s="1"/>
    </row>
    <row r="274" spans="1:3" ht="13.5">
      <c r="A274" s="6"/>
      <c r="B274" s="1"/>
      <c r="C274" s="1"/>
    </row>
    <row r="275" spans="1:3" ht="13.5">
      <c r="A275" s="6"/>
      <c r="B275" s="1"/>
      <c r="C275" s="1"/>
    </row>
    <row r="276" spans="1:3" ht="13.5">
      <c r="A276" s="6"/>
      <c r="B276" s="1"/>
      <c r="C276" s="1"/>
    </row>
    <row r="277" spans="1:3" ht="13.5">
      <c r="A277" s="6"/>
      <c r="B277" s="1"/>
      <c r="C277" s="1"/>
    </row>
    <row r="278" spans="1:3" ht="13.5">
      <c r="A278" s="6"/>
      <c r="B278" s="1"/>
      <c r="C278" s="1"/>
    </row>
    <row r="279" spans="1:3" ht="13.5">
      <c r="A279" s="6"/>
      <c r="B279" s="1"/>
      <c r="C279" s="1"/>
    </row>
    <row r="280" spans="1:3" ht="13.5">
      <c r="A280" s="6"/>
      <c r="B280" s="1"/>
      <c r="C280" s="1"/>
    </row>
    <row r="281" spans="1:3" ht="13.5">
      <c r="A281" s="6"/>
      <c r="B281" s="1"/>
      <c r="C281" s="1"/>
    </row>
    <row r="282" spans="1:3" ht="13.5">
      <c r="A282" s="6"/>
      <c r="B282" s="1"/>
      <c r="C282" s="1"/>
    </row>
    <row r="283" spans="1:3" ht="13.5">
      <c r="A283" s="6"/>
      <c r="B283" s="1"/>
      <c r="C283" s="1"/>
    </row>
    <row r="284" spans="1:3" ht="13.5">
      <c r="A284" s="6"/>
      <c r="B284" s="1"/>
      <c r="C284" s="1"/>
    </row>
    <row r="285" spans="1:3" ht="13.5">
      <c r="A285" s="6"/>
      <c r="B285" s="1"/>
      <c r="C285" s="1"/>
    </row>
    <row r="286" spans="1:3" ht="13.5">
      <c r="A286" s="6"/>
      <c r="B286" s="1"/>
      <c r="C286" s="1"/>
    </row>
    <row r="287" spans="1:3" ht="13.5">
      <c r="A287" s="6"/>
      <c r="B287" s="1"/>
      <c r="C287" s="1"/>
    </row>
    <row r="288" spans="1:3" ht="13.5">
      <c r="A288" s="6"/>
      <c r="B288" s="1"/>
      <c r="C288" s="1"/>
    </row>
    <row r="289" spans="1:3" ht="13.5">
      <c r="A289" s="6"/>
      <c r="B289" s="1"/>
      <c r="C289" s="1"/>
    </row>
    <row r="290" spans="1:3" ht="13.5">
      <c r="A290" s="6"/>
      <c r="B290" s="1"/>
      <c r="C290" s="1"/>
    </row>
    <row r="291" spans="1:3" ht="13.5">
      <c r="A291" s="6"/>
      <c r="B291" s="1"/>
      <c r="C291" s="1"/>
    </row>
    <row r="292" spans="1:3" ht="13.5">
      <c r="A292" s="6"/>
      <c r="B292" s="1"/>
      <c r="C292" s="1"/>
    </row>
    <row r="293" spans="1:3" ht="13.5">
      <c r="A293" s="6"/>
      <c r="B293" s="1"/>
      <c r="C293" s="1"/>
    </row>
    <row r="294" spans="1:3" ht="13.5">
      <c r="A294" s="6"/>
      <c r="B294" s="1"/>
      <c r="C294" s="1"/>
    </row>
    <row r="295" spans="1:3" ht="13.5">
      <c r="A295" s="6"/>
      <c r="B295" s="1"/>
      <c r="C295" s="1"/>
    </row>
    <row r="296" spans="1:3" ht="13.5">
      <c r="A296" s="6"/>
      <c r="B296" s="1"/>
      <c r="C296" s="1"/>
    </row>
    <row r="297" spans="1:3" ht="13.5">
      <c r="A297" s="6"/>
      <c r="B297" s="1"/>
      <c r="C297" s="1"/>
    </row>
    <row r="298" spans="1:3" ht="13.5">
      <c r="A298" s="6"/>
      <c r="B298" s="1"/>
      <c r="C298" s="1"/>
    </row>
    <row r="299" spans="1:3" ht="13.5">
      <c r="A299" s="6"/>
      <c r="B299" s="1"/>
      <c r="C299" s="1"/>
    </row>
    <row r="300" spans="1:3" ht="13.5">
      <c r="A300" s="6"/>
      <c r="B300" s="1"/>
      <c r="C300" s="1"/>
    </row>
    <row r="301" spans="1:3" ht="13.5">
      <c r="A301" s="6"/>
      <c r="B301" s="1"/>
      <c r="C301" s="1"/>
    </row>
    <row r="302" spans="1:3" ht="13.5">
      <c r="A302" s="6"/>
      <c r="B302" s="1"/>
      <c r="C302" s="1"/>
    </row>
    <row r="303" spans="1:3" ht="13.5">
      <c r="A303" s="6"/>
      <c r="B303" s="1"/>
      <c r="C303" s="1"/>
    </row>
    <row r="304" spans="1:3" ht="13.5">
      <c r="A304" s="6"/>
      <c r="B304" s="1"/>
      <c r="C304" s="1"/>
    </row>
    <row r="305" spans="1:3" ht="13.5">
      <c r="A305" s="6"/>
      <c r="B305" s="1"/>
      <c r="C305" s="1"/>
    </row>
    <row r="306" spans="1:3" ht="13.5">
      <c r="A306" s="6"/>
      <c r="B306" s="1"/>
      <c r="C306" s="1"/>
    </row>
    <row r="307" spans="1:3" ht="13.5">
      <c r="A307" s="6"/>
      <c r="B307" s="1"/>
      <c r="C307" s="1"/>
    </row>
    <row r="308" spans="1:3" ht="13.5">
      <c r="A308" s="6"/>
      <c r="B308" s="1"/>
      <c r="C308" s="1"/>
    </row>
    <row r="309" spans="1:3" ht="13.5">
      <c r="A309" s="6"/>
      <c r="B309" s="1"/>
      <c r="C309" s="1"/>
    </row>
    <row r="310" spans="1:3" ht="13.5">
      <c r="A310" s="6"/>
      <c r="B310" s="1"/>
      <c r="C310" s="1"/>
    </row>
    <row r="311" spans="1:3" ht="13.5">
      <c r="A311" s="6"/>
      <c r="B311" s="1"/>
      <c r="C311" s="1"/>
    </row>
    <row r="312" spans="1:3" ht="13.5">
      <c r="A312" s="6"/>
      <c r="B312" s="1"/>
      <c r="C312" s="1"/>
    </row>
    <row r="313" spans="1:3" ht="13.5">
      <c r="A313" s="6"/>
      <c r="B313" s="1"/>
      <c r="C313" s="1"/>
    </row>
    <row r="314" spans="1:3" ht="13.5">
      <c r="A314" s="6"/>
      <c r="B314" s="1"/>
      <c r="C314" s="1"/>
    </row>
    <row r="315" spans="1:3" ht="13.5">
      <c r="A315" s="6"/>
      <c r="B315" s="1"/>
      <c r="C315" s="1"/>
    </row>
    <row r="316" spans="1:3" ht="13.5">
      <c r="A316" s="6"/>
      <c r="B316" s="1"/>
      <c r="C316" s="1"/>
    </row>
    <row r="317" spans="1:3" ht="13.5">
      <c r="A317" s="6"/>
      <c r="B317" s="1"/>
      <c r="C317" s="1"/>
    </row>
    <row r="318" spans="1:3" ht="13.5">
      <c r="A318" s="6"/>
      <c r="B318" s="1"/>
      <c r="C318" s="1"/>
    </row>
    <row r="319" spans="1:3" ht="13.5">
      <c r="A319" s="6"/>
      <c r="B319" s="1"/>
      <c r="C319" s="1"/>
    </row>
    <row r="320" spans="1:3" ht="13.5">
      <c r="A320" s="6"/>
      <c r="B320" s="1"/>
      <c r="C320" s="1"/>
    </row>
    <row r="321" spans="1:3" ht="13.5">
      <c r="A321" s="6"/>
      <c r="B321" s="1"/>
      <c r="C321" s="1"/>
    </row>
    <row r="322" spans="1:3" ht="13.5">
      <c r="A322" s="6"/>
      <c r="B322" s="1"/>
      <c r="C322" s="1"/>
    </row>
    <row r="323" spans="1:3" ht="13.5">
      <c r="A323" s="6"/>
      <c r="B323" s="1"/>
      <c r="C323" s="1"/>
    </row>
    <row r="324" spans="1:3" ht="13.5">
      <c r="A324" s="6"/>
      <c r="B324" s="1"/>
      <c r="C324" s="1"/>
    </row>
    <row r="325" spans="1:3" ht="13.5">
      <c r="A325" s="6"/>
      <c r="B325" s="1"/>
      <c r="C325" s="1"/>
    </row>
    <row r="326" spans="1:3" ht="13.5">
      <c r="A326" s="6"/>
      <c r="B326" s="1"/>
      <c r="C326" s="1"/>
    </row>
    <row r="327" spans="1:3" ht="13.5">
      <c r="A327" s="6"/>
      <c r="B327" s="1"/>
      <c r="C327" s="1"/>
    </row>
    <row r="328" spans="1:3" ht="13.5">
      <c r="A328" s="6"/>
      <c r="B328" s="1"/>
      <c r="C328" s="1"/>
    </row>
    <row r="329" spans="1:3" ht="13.5">
      <c r="A329" s="6"/>
      <c r="B329" s="1"/>
      <c r="C329" s="1"/>
    </row>
    <row r="330" spans="1:3" ht="13.5">
      <c r="A330" s="6"/>
      <c r="B330" s="1"/>
      <c r="C330" s="1"/>
    </row>
    <row r="331" spans="1:3" ht="13.5">
      <c r="A331" s="6"/>
      <c r="B331" s="1"/>
      <c r="C331" s="1"/>
    </row>
    <row r="332" spans="1:3" ht="13.5">
      <c r="A332" s="6"/>
      <c r="B332" s="1"/>
      <c r="C332" s="1"/>
    </row>
    <row r="333" spans="1:3" ht="13.5">
      <c r="A333" s="6"/>
      <c r="B333" s="1"/>
      <c r="C333" s="1"/>
    </row>
    <row r="334" spans="1:3" ht="13.5">
      <c r="A334" s="6"/>
      <c r="B334" s="1"/>
      <c r="C334" s="1"/>
    </row>
    <row r="335" spans="1:3" ht="13.5">
      <c r="A335" s="6"/>
      <c r="B335" s="1"/>
      <c r="C335" s="1"/>
    </row>
    <row r="336" spans="1:3" ht="13.5">
      <c r="A336" s="6"/>
      <c r="B336" s="1"/>
      <c r="C336" s="1"/>
    </row>
    <row r="337" spans="1:3" ht="13.5">
      <c r="A337" s="6"/>
      <c r="B337" s="1"/>
      <c r="C337" s="1"/>
    </row>
    <row r="338" spans="1:3" ht="13.5">
      <c r="A338" s="6"/>
      <c r="B338" s="1"/>
      <c r="C338" s="1"/>
    </row>
    <row r="339" spans="1:3" ht="13.5">
      <c r="A339" s="6"/>
      <c r="B339" s="1"/>
      <c r="C339" s="1"/>
    </row>
    <row r="340" spans="1:3" ht="13.5">
      <c r="A340" s="6"/>
      <c r="B340" s="1"/>
      <c r="C340" s="1"/>
    </row>
    <row r="341" spans="1:3" ht="13.5">
      <c r="A341" s="6"/>
      <c r="B341" s="1"/>
      <c r="C341" s="1"/>
    </row>
    <row r="342" spans="1:3" ht="13.5">
      <c r="A342" s="6"/>
      <c r="B342" s="1"/>
      <c r="C342" s="1"/>
    </row>
    <row r="343" spans="1:3" ht="13.5">
      <c r="A343" s="6"/>
      <c r="B343" s="1"/>
      <c r="C343" s="1"/>
    </row>
    <row r="344" spans="1:3" ht="13.5">
      <c r="A344" s="6"/>
      <c r="B344" s="1"/>
      <c r="C344" s="1"/>
    </row>
    <row r="345" spans="1:3" ht="13.5">
      <c r="A345" s="6"/>
      <c r="B345" s="1"/>
      <c r="C345" s="1"/>
    </row>
    <row r="346" spans="1:3" ht="13.5">
      <c r="A346" s="6"/>
      <c r="B346" s="1"/>
      <c r="C346" s="1"/>
    </row>
    <row r="347" spans="1:3" ht="13.5">
      <c r="A347" s="6"/>
      <c r="B347" s="1"/>
      <c r="C347" s="1"/>
    </row>
    <row r="348" spans="1:3" ht="13.5">
      <c r="A348" s="6"/>
      <c r="B348" s="1"/>
      <c r="C348" s="1"/>
    </row>
    <row r="349" spans="1:3" ht="13.5">
      <c r="A349" s="6"/>
      <c r="B349" s="1"/>
      <c r="C349" s="1"/>
    </row>
    <row r="350" spans="1:3" ht="13.5">
      <c r="A350" s="6"/>
      <c r="B350" s="1"/>
      <c r="C350" s="1"/>
    </row>
    <row r="351" spans="1:3" ht="13.5">
      <c r="A351" s="6"/>
      <c r="B351" s="1"/>
      <c r="C351" s="1"/>
    </row>
    <row r="352" spans="1:3" ht="13.5">
      <c r="A352" s="6"/>
      <c r="B352" s="1"/>
      <c r="C352" s="1"/>
    </row>
    <row r="353" spans="1:3" ht="13.5">
      <c r="A353" s="6"/>
      <c r="B353" s="1"/>
      <c r="C353" s="1"/>
    </row>
    <row r="354" spans="1:3" ht="13.5">
      <c r="A354" s="6"/>
      <c r="B354" s="1"/>
      <c r="C354" s="1"/>
    </row>
    <row r="355" spans="1:3" ht="13.5">
      <c r="A355" s="6"/>
      <c r="B355" s="1"/>
      <c r="C355" s="1"/>
    </row>
    <row r="356" spans="1:3" ht="13.5">
      <c r="A356" s="6"/>
      <c r="B356" s="1"/>
      <c r="C356" s="1"/>
    </row>
    <row r="357" spans="1:3" ht="13.5">
      <c r="A357" s="6"/>
      <c r="B357" s="1"/>
      <c r="C357" s="1"/>
    </row>
    <row r="358" spans="1:3" ht="13.5">
      <c r="A358" s="6"/>
      <c r="B358" s="1"/>
      <c r="C358" s="1"/>
    </row>
    <row r="359" spans="1:3" ht="13.5">
      <c r="A359" s="6"/>
      <c r="B359" s="1"/>
      <c r="C359" s="1"/>
    </row>
    <row r="360" spans="1:3" ht="13.5">
      <c r="A360" s="6"/>
      <c r="B360" s="1"/>
      <c r="C360" s="1"/>
    </row>
    <row r="361" spans="1:3" ht="13.5">
      <c r="A361" s="6"/>
      <c r="B361" s="1"/>
      <c r="C361" s="1"/>
    </row>
    <row r="362" spans="1:3" ht="13.5">
      <c r="A362" s="6"/>
      <c r="B362" s="1"/>
      <c r="C362" s="1"/>
    </row>
    <row r="363" spans="1:3" ht="13.5">
      <c r="A363" s="6"/>
      <c r="B363" s="1"/>
      <c r="C363" s="1"/>
    </row>
    <row r="364" spans="1:3" ht="13.5">
      <c r="A364" s="6"/>
      <c r="B364" s="1"/>
      <c r="C364" s="1"/>
    </row>
    <row r="365" spans="1:3" ht="13.5">
      <c r="A365" s="6"/>
      <c r="B365" s="1"/>
      <c r="C365" s="1"/>
    </row>
    <row r="366" spans="1:3" ht="13.5">
      <c r="A366" s="6"/>
      <c r="B366" s="1"/>
      <c r="C366" s="1"/>
    </row>
    <row r="367" spans="1:3" ht="13.5">
      <c r="A367" s="6"/>
      <c r="B367" s="1"/>
      <c r="C367" s="1"/>
    </row>
    <row r="368" spans="1:3" ht="13.5">
      <c r="A368" s="6"/>
      <c r="B368" s="1"/>
      <c r="C368" s="1"/>
    </row>
    <row r="369" spans="1:3" ht="13.5">
      <c r="A369" s="6"/>
      <c r="B369" s="1"/>
      <c r="C369" s="1"/>
    </row>
    <row r="370" spans="1:3" ht="13.5">
      <c r="A370" s="6"/>
      <c r="B370" s="1"/>
      <c r="C370" s="1"/>
    </row>
    <row r="371" spans="1:3" ht="13.5">
      <c r="A371" s="6"/>
      <c r="B371" s="1"/>
      <c r="C371" s="1"/>
    </row>
    <row r="372" spans="1:3" ht="13.5">
      <c r="A372" s="6"/>
      <c r="B372" s="1"/>
      <c r="C372" s="1"/>
    </row>
    <row r="373" spans="1:3" ht="13.5">
      <c r="A373" s="6"/>
      <c r="B373" s="1"/>
      <c r="C373" s="1"/>
    </row>
    <row r="374" spans="1:3" ht="13.5">
      <c r="A374" s="6"/>
      <c r="B374" s="1"/>
      <c r="C374" s="1"/>
    </row>
    <row r="375" spans="1:3" ht="13.5">
      <c r="A375" s="6"/>
      <c r="B375" s="1"/>
      <c r="C375" s="1"/>
    </row>
    <row r="376" spans="1:3" ht="13.5">
      <c r="A376" s="6"/>
      <c r="B376" s="1"/>
      <c r="C376" s="1"/>
    </row>
    <row r="377" spans="1:3" ht="13.5">
      <c r="A377" s="6"/>
      <c r="B377" s="1"/>
      <c r="C377" s="1"/>
    </row>
    <row r="378" spans="1:3" ht="13.5">
      <c r="A378" s="6"/>
      <c r="B378" s="1"/>
      <c r="C378" s="1"/>
    </row>
    <row r="379" spans="1:3" ht="13.5">
      <c r="A379" s="6"/>
      <c r="B379" s="1"/>
      <c r="C379" s="1"/>
    </row>
    <row r="380" spans="1:3" ht="13.5">
      <c r="A380" s="6"/>
      <c r="B380" s="1"/>
      <c r="C380" s="1"/>
    </row>
    <row r="381" spans="1:3" ht="13.5">
      <c r="A381" s="6"/>
      <c r="B381" s="1"/>
      <c r="C381" s="1"/>
    </row>
    <row r="382" spans="1:3" ht="13.5">
      <c r="A382" s="6"/>
      <c r="B382" s="1"/>
      <c r="C382" s="1"/>
    </row>
    <row r="383" spans="1:3" ht="13.5">
      <c r="A383" s="6"/>
      <c r="B383" s="1"/>
      <c r="C383" s="1"/>
    </row>
    <row r="384" spans="1:3" ht="13.5">
      <c r="A384" s="6"/>
      <c r="B384" s="1"/>
      <c r="C384" s="1"/>
    </row>
    <row r="385" spans="1:3" ht="13.5">
      <c r="A385" s="6"/>
      <c r="B385" s="1"/>
      <c r="C385" s="1"/>
    </row>
    <row r="386" spans="1:3" ht="13.5">
      <c r="A386" s="6"/>
      <c r="B386" s="1"/>
      <c r="C386" s="1"/>
    </row>
    <row r="387" spans="1:3" ht="13.5">
      <c r="A387" s="6"/>
      <c r="B387" s="1"/>
      <c r="C387" s="1"/>
    </row>
    <row r="388" spans="1:3" ht="13.5">
      <c r="A388" s="6"/>
      <c r="B388" s="1"/>
      <c r="C388" s="1"/>
    </row>
    <row r="389" spans="1:3" ht="13.5">
      <c r="A389" s="6"/>
      <c r="B389" s="1"/>
      <c r="C389" s="1"/>
    </row>
    <row r="390" spans="1:3" ht="13.5">
      <c r="A390" s="6"/>
      <c r="B390" s="1"/>
      <c r="C390" s="1"/>
    </row>
    <row r="391" spans="1:3" ht="13.5">
      <c r="A391" s="6"/>
      <c r="B391" s="1"/>
      <c r="C391" s="1"/>
    </row>
    <row r="392" spans="1:3" ht="13.5">
      <c r="A392" s="6"/>
      <c r="B392" s="1"/>
      <c r="C392" s="1"/>
    </row>
    <row r="393" spans="1:3" ht="13.5">
      <c r="A393" s="6"/>
      <c r="B393" s="1"/>
      <c r="C393" s="1"/>
    </row>
    <row r="394" spans="1:3" ht="13.5">
      <c r="A394" s="6"/>
      <c r="B394" s="1"/>
      <c r="C394" s="1"/>
    </row>
    <row r="395" spans="1:3" ht="13.5">
      <c r="A395" s="6"/>
      <c r="B395" s="1"/>
      <c r="C395" s="1"/>
    </row>
    <row r="396" spans="1:3" ht="13.5">
      <c r="A396" s="6"/>
      <c r="B396" s="1"/>
      <c r="C396" s="1"/>
    </row>
    <row r="397" spans="1:3" ht="13.5">
      <c r="A397" s="6"/>
      <c r="B397" s="1"/>
      <c r="C397" s="1"/>
    </row>
    <row r="398" spans="1:3" ht="13.5">
      <c r="A398" s="6"/>
      <c r="B398" s="1"/>
      <c r="C398" s="1"/>
    </row>
    <row r="399" spans="1:3" ht="13.5">
      <c r="A399" s="6"/>
      <c r="B399" s="1"/>
      <c r="C399" s="1"/>
    </row>
    <row r="400" spans="1:3" ht="13.5">
      <c r="A400" s="6"/>
      <c r="B400" s="1"/>
      <c r="C400" s="1"/>
    </row>
    <row r="401" spans="1:3" ht="13.5">
      <c r="A401" s="6"/>
      <c r="B401" s="1"/>
      <c r="C401" s="1"/>
    </row>
    <row r="402" spans="1:3" ht="13.5">
      <c r="A402" s="6"/>
      <c r="B402" s="1"/>
      <c r="C402" s="1"/>
    </row>
    <row r="403" spans="1:3" ht="13.5">
      <c r="A403" s="6"/>
      <c r="B403" s="1"/>
      <c r="C403" s="1"/>
    </row>
    <row r="404" spans="1:3" ht="13.5">
      <c r="A404" s="6"/>
      <c r="B404" s="1"/>
      <c r="C404" s="1"/>
    </row>
    <row r="405" spans="1:3" ht="13.5">
      <c r="A405" s="6"/>
      <c r="B405" s="1"/>
      <c r="C405" s="1"/>
    </row>
    <row r="406" spans="1:3" ht="13.5">
      <c r="A406" s="6"/>
      <c r="B406" s="1"/>
      <c r="C406" s="1"/>
    </row>
    <row r="407" spans="1:3" ht="13.5">
      <c r="A407" s="6"/>
      <c r="B407" s="1"/>
      <c r="C407" s="1"/>
    </row>
    <row r="408" spans="1:3" ht="13.5">
      <c r="A408" s="6"/>
      <c r="B408" s="1"/>
      <c r="C408" s="1"/>
    </row>
    <row r="409" spans="1:3" ht="13.5">
      <c r="A409" s="6"/>
      <c r="B409" s="1"/>
      <c r="C409" s="1"/>
    </row>
    <row r="410" spans="1:3" ht="13.5">
      <c r="A410" s="6"/>
      <c r="B410" s="1"/>
      <c r="C410" s="1"/>
    </row>
    <row r="411" spans="1:3" ht="13.5">
      <c r="A411" s="6"/>
      <c r="B411" s="1"/>
      <c r="C411" s="1"/>
    </row>
    <row r="412" spans="1:3" ht="13.5">
      <c r="A412" s="6"/>
      <c r="B412" s="1"/>
      <c r="C412" s="1"/>
    </row>
    <row r="413" spans="1:3" ht="13.5">
      <c r="A413" s="6"/>
      <c r="B413" s="1"/>
      <c r="C413" s="1"/>
    </row>
    <row r="414" spans="1:3" ht="13.5">
      <c r="A414" s="6"/>
      <c r="B414" s="1"/>
      <c r="C414" s="1"/>
    </row>
    <row r="415" spans="1:3" ht="13.5">
      <c r="A415" s="6"/>
      <c r="B415" s="1"/>
      <c r="C415" s="1"/>
    </row>
    <row r="416" spans="1:3" ht="13.5">
      <c r="A416" s="6"/>
      <c r="B416" s="1"/>
      <c r="C416" s="1"/>
    </row>
    <row r="417" spans="1:3" ht="13.5">
      <c r="A417" s="6"/>
      <c r="B417" s="1"/>
      <c r="C417" s="1"/>
    </row>
    <row r="418" spans="1:3" ht="13.5">
      <c r="A418" s="6"/>
      <c r="B418" s="1"/>
      <c r="C418" s="1"/>
    </row>
    <row r="419" spans="1:3" ht="13.5">
      <c r="A419" s="6"/>
      <c r="B419" s="1"/>
      <c r="C419" s="1"/>
    </row>
    <row r="420" spans="1:3" ht="13.5">
      <c r="A420" s="6"/>
      <c r="B420" s="1"/>
      <c r="C420" s="1"/>
    </row>
    <row r="421" spans="1:3" ht="13.5">
      <c r="A421" s="6"/>
      <c r="B421" s="1"/>
      <c r="C421" s="1"/>
    </row>
    <row r="422" spans="1:3" ht="13.5">
      <c r="A422" s="6"/>
      <c r="B422" s="1"/>
      <c r="C422" s="1"/>
    </row>
    <row r="423" spans="1:3" ht="13.5">
      <c r="A423" s="6"/>
      <c r="B423" s="1"/>
      <c r="C423" s="1"/>
    </row>
    <row r="424" spans="1:3" ht="13.5">
      <c r="A424" s="6"/>
      <c r="B424" s="1"/>
      <c r="C424" s="1"/>
    </row>
    <row r="425" spans="1:3" ht="13.5">
      <c r="A425" s="6"/>
      <c r="B425" s="1"/>
      <c r="C425" s="1"/>
    </row>
    <row r="426" spans="1:3" ht="13.5">
      <c r="A426" s="6"/>
      <c r="B426" s="1"/>
      <c r="C426" s="1"/>
    </row>
    <row r="427" spans="1:3" ht="13.5">
      <c r="A427" s="6"/>
      <c r="B427" s="1"/>
      <c r="C427" s="1"/>
    </row>
    <row r="428" spans="1:3" ht="13.5">
      <c r="A428" s="6"/>
      <c r="B428" s="1"/>
      <c r="C428" s="1"/>
    </row>
    <row r="429" spans="1:3" ht="13.5">
      <c r="A429" s="6"/>
      <c r="B429" s="1"/>
      <c r="C429" s="1"/>
    </row>
    <row r="430" spans="1:3" ht="13.5">
      <c r="A430" s="6"/>
      <c r="B430" s="1"/>
      <c r="C430" s="1"/>
    </row>
    <row r="431" spans="1:3" ht="13.5">
      <c r="A431" s="6"/>
      <c r="B431" s="1"/>
      <c r="C431" s="1"/>
    </row>
    <row r="432" spans="1:3" ht="13.5">
      <c r="A432" s="6"/>
      <c r="B432" s="1"/>
      <c r="C432" s="1"/>
    </row>
    <row r="433" spans="1:3" ht="13.5">
      <c r="A433" s="6"/>
      <c r="B433" s="1"/>
      <c r="C433" s="1"/>
    </row>
    <row r="434" spans="1:3" ht="13.5">
      <c r="A434" s="6"/>
      <c r="B434" s="1"/>
      <c r="C434" s="1"/>
    </row>
    <row r="435" spans="1:3" ht="13.5">
      <c r="A435" s="6"/>
      <c r="B435" s="1"/>
      <c r="C435" s="1"/>
    </row>
    <row r="436" spans="1:3" ht="13.5">
      <c r="A436" s="6"/>
      <c r="B436" s="1"/>
      <c r="C436" s="1"/>
    </row>
    <row r="437" spans="1:3" ht="13.5">
      <c r="A437" s="6"/>
      <c r="B437" s="1"/>
      <c r="C437" s="1"/>
    </row>
    <row r="438" spans="1:3" ht="13.5">
      <c r="A438" s="6"/>
      <c r="B438" s="1"/>
      <c r="C438" s="1"/>
    </row>
    <row r="439" spans="1:3" ht="13.5">
      <c r="A439" s="6"/>
      <c r="B439" s="1"/>
      <c r="C439" s="1"/>
    </row>
    <row r="440" spans="1:3" ht="13.5">
      <c r="A440" s="6"/>
      <c r="B440" s="1"/>
      <c r="C440" s="1"/>
    </row>
    <row r="441" spans="1:3" ht="13.5">
      <c r="A441" s="6"/>
      <c r="B441" s="1"/>
      <c r="C441" s="1"/>
    </row>
    <row r="442" spans="1:3" ht="13.5">
      <c r="A442" s="6"/>
      <c r="B442" s="1"/>
      <c r="C442" s="1"/>
    </row>
    <row r="443" spans="1:3" ht="13.5">
      <c r="A443" s="6"/>
      <c r="B443" s="1"/>
      <c r="C443" s="1"/>
    </row>
    <row r="444" spans="1:3" ht="13.5">
      <c r="A444" s="6"/>
      <c r="B444" s="1"/>
      <c r="C444" s="1"/>
    </row>
    <row r="445" spans="1:3" ht="13.5">
      <c r="A445" s="6"/>
      <c r="B445" s="1"/>
      <c r="C445" s="1"/>
    </row>
    <row r="446" spans="1:3" ht="13.5">
      <c r="A446" s="6"/>
      <c r="B446" s="1"/>
      <c r="C446" s="1"/>
    </row>
    <row r="447" spans="1:3" ht="13.5">
      <c r="A447" s="6"/>
      <c r="B447" s="1"/>
      <c r="C447" s="1"/>
    </row>
    <row r="448" spans="1:3" ht="13.5">
      <c r="A448" s="6"/>
      <c r="B448" s="1"/>
      <c r="C448" s="1"/>
    </row>
    <row r="449" spans="1:3" ht="13.5">
      <c r="A449" s="6"/>
      <c r="B449" s="1"/>
      <c r="C449" s="1"/>
    </row>
    <row r="450" spans="1:3" ht="13.5">
      <c r="A450" s="6"/>
      <c r="B450" s="1"/>
      <c r="C450" s="1"/>
    </row>
    <row r="451" spans="1:3" ht="13.5">
      <c r="A451" s="6"/>
      <c r="B451" s="1"/>
      <c r="C451" s="1"/>
    </row>
    <row r="452" spans="1:3" ht="13.5">
      <c r="A452" s="6"/>
      <c r="B452" s="1"/>
      <c r="C452" s="1"/>
    </row>
    <row r="453" spans="1:3" ht="13.5">
      <c r="A453" s="6"/>
      <c r="B453" s="1"/>
      <c r="C453" s="1"/>
    </row>
    <row r="454" spans="1:3" ht="13.5">
      <c r="A454" s="6"/>
      <c r="B454" s="1"/>
      <c r="C454" s="1"/>
    </row>
    <row r="455" spans="1:3" ht="13.5">
      <c r="A455" s="6"/>
      <c r="B455" s="1"/>
      <c r="C455" s="1"/>
    </row>
    <row r="456" spans="1:3" ht="13.5">
      <c r="A456" s="6"/>
      <c r="B456" s="1"/>
      <c r="C456" s="1"/>
    </row>
    <row r="457" spans="1:3" ht="13.5">
      <c r="A457" s="6"/>
      <c r="B457" s="1"/>
      <c r="C457" s="1"/>
    </row>
    <row r="458" spans="1:3" ht="13.5">
      <c r="A458" s="6"/>
      <c r="B458" s="1"/>
      <c r="C458" s="1"/>
    </row>
    <row r="459" spans="1:3" ht="13.5">
      <c r="A459" s="6"/>
      <c r="B459" s="1"/>
      <c r="C459" s="1"/>
    </row>
    <row r="460" spans="1:3" ht="13.5">
      <c r="A460" s="6"/>
      <c r="B460" s="1"/>
      <c r="C460" s="1"/>
    </row>
    <row r="461" spans="1:3" ht="13.5">
      <c r="A461" s="6"/>
      <c r="B461" s="1"/>
      <c r="C461" s="1"/>
    </row>
    <row r="462" spans="1:3" ht="13.5">
      <c r="A462" s="6"/>
      <c r="B462" s="1"/>
      <c r="C462" s="1"/>
    </row>
    <row r="463" spans="1:3" ht="13.5">
      <c r="A463" s="6"/>
      <c r="B463" s="1"/>
      <c r="C463" s="1"/>
    </row>
    <row r="464" spans="1:3" ht="13.5">
      <c r="A464" s="6"/>
      <c r="B464" s="1"/>
      <c r="C464" s="1"/>
    </row>
    <row r="465" spans="1:3" ht="13.5">
      <c r="A465" s="6"/>
      <c r="B465" s="1"/>
      <c r="C465" s="1"/>
    </row>
    <row r="466" spans="1:3" ht="13.5">
      <c r="A466" s="6"/>
      <c r="B466" s="1"/>
      <c r="C466" s="1"/>
    </row>
    <row r="467" spans="1:3" ht="13.5">
      <c r="A467" s="6"/>
      <c r="B467" s="1"/>
      <c r="C467" s="1"/>
    </row>
    <row r="468" spans="1:3" ht="13.5">
      <c r="A468" s="6"/>
      <c r="B468" s="1"/>
      <c r="C468" s="1"/>
    </row>
    <row r="469" spans="1:3" ht="13.5">
      <c r="A469" s="6"/>
      <c r="B469" s="1"/>
      <c r="C469" s="1"/>
    </row>
    <row r="470" spans="1:3" ht="13.5">
      <c r="A470" s="6"/>
      <c r="B470" s="1"/>
      <c r="C470" s="1"/>
    </row>
    <row r="471" spans="1:3" ht="13.5">
      <c r="A471" s="6"/>
      <c r="B471" s="1"/>
      <c r="C471" s="1"/>
    </row>
    <row r="472" spans="1:3" ht="13.5">
      <c r="A472" s="6"/>
      <c r="B472" s="1"/>
      <c r="C472" s="1"/>
    </row>
    <row r="473" spans="1:3" ht="13.5">
      <c r="A473" s="6"/>
      <c r="B473" s="1"/>
      <c r="C473" s="1"/>
    </row>
    <row r="474" spans="1:3" ht="13.5">
      <c r="A474" s="6"/>
      <c r="B474" s="1"/>
      <c r="C474" s="1"/>
    </row>
    <row r="475" spans="1:3" ht="13.5">
      <c r="A475" s="6"/>
      <c r="B475" s="1"/>
      <c r="C475" s="1"/>
    </row>
    <row r="476" spans="1:3" ht="13.5">
      <c r="A476" s="6"/>
      <c r="B476" s="1"/>
      <c r="C476" s="1"/>
    </row>
    <row r="477" spans="1:3" ht="13.5">
      <c r="A477" s="6"/>
      <c r="B477" s="1"/>
      <c r="C477" s="1"/>
    </row>
    <row r="478" spans="1:3" ht="13.5">
      <c r="A478" s="6"/>
      <c r="B478" s="1"/>
      <c r="C478" s="1"/>
    </row>
    <row r="479" spans="1:3" ht="13.5">
      <c r="A479" s="6"/>
      <c r="B479" s="1"/>
      <c r="C479" s="1"/>
    </row>
    <row r="480" spans="1:3" ht="13.5">
      <c r="A480" s="6"/>
      <c r="B480" s="1"/>
      <c r="C480" s="1"/>
    </row>
    <row r="481" spans="1:3" ht="13.5">
      <c r="A481" s="6"/>
      <c r="B481" s="1"/>
      <c r="C481" s="1"/>
    </row>
    <row r="482" spans="1:3" ht="13.5">
      <c r="A482" s="6"/>
      <c r="B482" s="1"/>
      <c r="C482" s="1"/>
    </row>
    <row r="483" spans="1:3" ht="13.5">
      <c r="A483" s="6"/>
      <c r="B483" s="1"/>
      <c r="C483" s="1"/>
    </row>
    <row r="484" spans="1:3" ht="13.5">
      <c r="A484" s="6"/>
      <c r="B484" s="1"/>
      <c r="C484" s="1"/>
    </row>
    <row r="485" spans="1:3" ht="13.5">
      <c r="A485" s="6"/>
      <c r="B485" s="1"/>
      <c r="C485" s="1"/>
    </row>
    <row r="486" spans="1:3" ht="13.5">
      <c r="A486" s="6"/>
      <c r="B486" s="1"/>
      <c r="C486" s="1"/>
    </row>
    <row r="487" spans="1:3" ht="13.5">
      <c r="A487" s="6"/>
      <c r="B487" s="1"/>
      <c r="C487" s="1"/>
    </row>
    <row r="488" spans="1:3" ht="13.5">
      <c r="A488" s="6"/>
      <c r="B488" s="1"/>
      <c r="C488" s="1"/>
    </row>
    <row r="489" spans="1:3" ht="13.5">
      <c r="A489" s="6"/>
      <c r="B489" s="1"/>
      <c r="C489" s="1"/>
    </row>
    <row r="490" spans="1:3" ht="13.5">
      <c r="A490" s="6"/>
      <c r="B490" s="1"/>
      <c r="C490" s="1"/>
    </row>
    <row r="491" spans="1:3" ht="13.5">
      <c r="A491" s="6"/>
      <c r="B491" s="1"/>
      <c r="C491" s="1"/>
    </row>
    <row r="492" spans="1:3" ht="13.5">
      <c r="A492" s="6"/>
      <c r="B492" s="1"/>
      <c r="C492" s="1"/>
    </row>
    <row r="493" spans="1:3" ht="13.5">
      <c r="A493" s="6"/>
      <c r="B493" s="1"/>
      <c r="C493" s="1"/>
    </row>
    <row r="494" spans="1:3" ht="13.5">
      <c r="A494" s="6"/>
      <c r="B494" s="1"/>
      <c r="C494" s="1"/>
    </row>
    <row r="495" spans="1:3" ht="13.5">
      <c r="A495" s="6"/>
      <c r="B495" s="1"/>
      <c r="C495" s="1"/>
    </row>
    <row r="496" spans="1:3" ht="13.5">
      <c r="A496" s="6"/>
      <c r="B496" s="1"/>
      <c r="C496" s="1"/>
    </row>
    <row r="497" spans="1:3" ht="13.5">
      <c r="A497" s="6"/>
      <c r="B497" s="1"/>
      <c r="C497" s="1"/>
    </row>
    <row r="498" spans="1:3" ht="13.5">
      <c r="A498" s="6"/>
      <c r="B498" s="1"/>
      <c r="C498" s="1"/>
    </row>
    <row r="499" spans="1:3" ht="13.5">
      <c r="A499" s="6"/>
      <c r="B499" s="1"/>
      <c r="C499" s="1"/>
    </row>
    <row r="500" spans="1:3" ht="13.5">
      <c r="A500" s="6"/>
      <c r="B500" s="1"/>
      <c r="C500" s="1"/>
    </row>
    <row r="501" spans="1:3" ht="13.5">
      <c r="A501" s="6"/>
      <c r="B501" s="1"/>
      <c r="C501" s="1"/>
    </row>
    <row r="502" spans="1:3" ht="13.5">
      <c r="A502" s="6"/>
      <c r="B502" s="1"/>
      <c r="C502" s="1"/>
    </row>
    <row r="503" spans="1:3" ht="13.5">
      <c r="A503" s="6"/>
      <c r="B503" s="1"/>
      <c r="C503" s="1"/>
    </row>
    <row r="504" spans="1:3" ht="13.5">
      <c r="A504" s="6"/>
      <c r="B504" s="1"/>
      <c r="C504" s="1"/>
    </row>
    <row r="505" spans="1:3" ht="13.5">
      <c r="A505" s="6"/>
      <c r="B505" s="1"/>
      <c r="C505" s="1"/>
    </row>
    <row r="506" spans="1:3" ht="13.5">
      <c r="A506" s="6"/>
      <c r="B506" s="1"/>
      <c r="C506" s="1"/>
    </row>
    <row r="507" spans="1:3" ht="13.5">
      <c r="A507" s="6"/>
      <c r="B507" s="1"/>
      <c r="C507" s="1"/>
    </row>
    <row r="508" spans="1:3" ht="13.5">
      <c r="A508" s="6"/>
      <c r="B508" s="1"/>
      <c r="C508" s="1"/>
    </row>
    <row r="509" spans="1:3" ht="13.5">
      <c r="A509" s="6"/>
      <c r="B509" s="1"/>
      <c r="C509" s="1"/>
    </row>
    <row r="510" spans="1:3" ht="13.5">
      <c r="A510" s="6"/>
      <c r="B510" s="1"/>
      <c r="C510" s="1"/>
    </row>
    <row r="511" spans="1:3" ht="13.5">
      <c r="A511" s="6"/>
      <c r="B511" s="1"/>
      <c r="C511" s="1"/>
    </row>
    <row r="512" spans="1:3" ht="13.5">
      <c r="A512" s="6"/>
      <c r="B512" s="1"/>
      <c r="C512" s="1"/>
    </row>
    <row r="513" spans="1:3" ht="13.5">
      <c r="A513" s="6"/>
      <c r="B513" s="1"/>
      <c r="C513" s="1"/>
    </row>
    <row r="514" spans="1:3" ht="13.5">
      <c r="A514" s="6"/>
      <c r="B514" s="1"/>
      <c r="C514" s="1"/>
    </row>
    <row r="515" spans="1:3" ht="13.5">
      <c r="A515" s="6"/>
      <c r="B515" s="1"/>
      <c r="C515" s="1"/>
    </row>
    <row r="516" spans="1:3" ht="13.5">
      <c r="A516" s="6"/>
      <c r="B516" s="1"/>
      <c r="C516" s="1"/>
    </row>
    <row r="517" spans="1:3" ht="13.5">
      <c r="A517" s="6"/>
      <c r="B517" s="1"/>
      <c r="C517" s="1"/>
    </row>
    <row r="518" spans="1:3" ht="13.5">
      <c r="A518" s="6"/>
      <c r="B518" s="1"/>
      <c r="C518" s="1"/>
    </row>
    <row r="519" spans="1:3" ht="13.5">
      <c r="A519" s="6"/>
      <c r="B519" s="1"/>
      <c r="C519" s="1"/>
    </row>
    <row r="520" spans="1:3" ht="13.5">
      <c r="A520" s="6"/>
      <c r="B520" s="1"/>
      <c r="C520" s="1"/>
    </row>
    <row r="521" spans="1:3" ht="13.5">
      <c r="A521" s="6"/>
      <c r="B521" s="1"/>
      <c r="C521" s="1"/>
    </row>
    <row r="522" spans="1:3" ht="13.5">
      <c r="A522" s="6"/>
      <c r="B522" s="1"/>
      <c r="C522" s="1"/>
    </row>
    <row r="523" spans="1:3" ht="13.5">
      <c r="A523" s="6"/>
      <c r="B523" s="1"/>
      <c r="C523" s="1"/>
    </row>
    <row r="524" spans="1:3" ht="13.5">
      <c r="A524" s="6"/>
      <c r="B524" s="1"/>
      <c r="C524" s="1"/>
    </row>
    <row r="525" spans="1:3" ht="13.5">
      <c r="A525" s="6"/>
      <c r="B525" s="1"/>
      <c r="C525" s="1"/>
    </row>
    <row r="526" spans="1:3" ht="13.5">
      <c r="A526" s="6"/>
      <c r="B526" s="1"/>
      <c r="C526" s="1"/>
    </row>
    <row r="527" spans="1:3" ht="13.5">
      <c r="A527" s="6"/>
      <c r="B527" s="1"/>
      <c r="C527" s="1"/>
    </row>
    <row r="528" spans="1:3" ht="13.5">
      <c r="A528" s="6"/>
      <c r="B528" s="1"/>
      <c r="C528" s="1"/>
    </row>
    <row r="529" spans="1:3" ht="13.5">
      <c r="A529" s="6"/>
      <c r="B529" s="1"/>
      <c r="C529" s="1"/>
    </row>
    <row r="530" spans="1:3" ht="13.5">
      <c r="A530" s="6"/>
      <c r="B530" s="1"/>
      <c r="C530" s="1"/>
    </row>
    <row r="531" spans="1:3" ht="13.5">
      <c r="A531" s="6"/>
      <c r="B531" s="1"/>
      <c r="C531" s="1"/>
    </row>
    <row r="532" spans="1:3" ht="13.5">
      <c r="A532" s="6"/>
      <c r="B532" s="1"/>
      <c r="C532" s="1"/>
    </row>
    <row r="533" spans="1:3" ht="13.5">
      <c r="A533" s="6"/>
      <c r="B533" s="1"/>
      <c r="C533" s="1"/>
    </row>
    <row r="534" spans="1:3" ht="13.5">
      <c r="A534" s="6"/>
      <c r="B534" s="1"/>
      <c r="C534" s="1"/>
    </row>
    <row r="535" spans="1:3" ht="13.5">
      <c r="A535" s="6"/>
      <c r="B535" s="1"/>
      <c r="C535" s="1"/>
    </row>
    <row r="536" spans="1:3" ht="13.5">
      <c r="A536" s="6"/>
      <c r="B536" s="1"/>
      <c r="C536" s="1"/>
    </row>
    <row r="537" spans="1:3" ht="13.5">
      <c r="A537" s="36"/>
      <c r="C537" s="1"/>
    </row>
    <row r="538" spans="1:3" ht="13.5">
      <c r="A538" s="36"/>
      <c r="C538" s="1"/>
    </row>
    <row r="539" spans="1:3" ht="13.5">
      <c r="A539" s="36"/>
      <c r="C539" s="1"/>
    </row>
    <row r="540" spans="1:3" ht="13.5">
      <c r="A540" s="36"/>
      <c r="C540" s="1"/>
    </row>
    <row r="541" spans="1:3" ht="13.5">
      <c r="A541" s="36"/>
      <c r="C541" s="1"/>
    </row>
    <row r="542" spans="1:3" ht="13.5">
      <c r="A542" s="36"/>
      <c r="C542" s="1"/>
    </row>
    <row r="543" spans="1:3" ht="13.5">
      <c r="A543" s="36"/>
      <c r="C543" s="1"/>
    </row>
    <row r="544" spans="1:3" ht="13.5">
      <c r="A544" s="36"/>
      <c r="C544" s="1"/>
    </row>
    <row r="545" spans="1:3" ht="13.5">
      <c r="A545" s="36"/>
      <c r="C545" s="1"/>
    </row>
    <row r="546" spans="1:3" ht="13.5">
      <c r="A546" s="36"/>
      <c r="C546" s="1"/>
    </row>
    <row r="547" spans="1:3" ht="13.5">
      <c r="A547" s="36"/>
      <c r="C547" s="1"/>
    </row>
    <row r="548" spans="1:3" ht="13.5">
      <c r="A548" s="36"/>
      <c r="C548" s="1"/>
    </row>
    <row r="549" spans="1:3" ht="13.5">
      <c r="A549" s="36"/>
      <c r="C549" s="1"/>
    </row>
    <row r="550" spans="1:3" ht="13.5">
      <c r="A550" s="36"/>
      <c r="C550" s="1"/>
    </row>
    <row r="551" spans="1:3" ht="13.5">
      <c r="A551" s="36"/>
      <c r="C551" s="1"/>
    </row>
    <row r="552" spans="1:3" ht="13.5">
      <c r="A552" s="36"/>
      <c r="C552" s="1"/>
    </row>
    <row r="553" spans="1:3" ht="13.5">
      <c r="A553" s="36"/>
      <c r="C553" s="1"/>
    </row>
    <row r="554" spans="1:3" ht="13.5">
      <c r="A554" s="36"/>
      <c r="C554" s="1"/>
    </row>
    <row r="555" spans="1:3" ht="13.5">
      <c r="A555" s="36"/>
      <c r="C555" s="1"/>
    </row>
    <row r="556" spans="1:3" ht="13.5">
      <c r="A556" s="36"/>
      <c r="C556" s="1"/>
    </row>
    <row r="557" spans="1:3" ht="13.5">
      <c r="A557" s="36"/>
      <c r="C557" s="1"/>
    </row>
    <row r="558" spans="1:3" ht="13.5">
      <c r="A558" s="36"/>
      <c r="C558" s="1"/>
    </row>
    <row r="559" spans="1:3" ht="13.5">
      <c r="A559" s="36"/>
      <c r="C559" s="1"/>
    </row>
    <row r="560" spans="1:3" ht="13.5">
      <c r="A560" s="36"/>
      <c r="C560" s="1"/>
    </row>
    <row r="561" spans="1:3" ht="13.5">
      <c r="A561" s="36"/>
      <c r="C561" s="1"/>
    </row>
    <row r="562" spans="1:3" ht="13.5">
      <c r="A562" s="36"/>
      <c r="C562" s="1"/>
    </row>
    <row r="563" spans="1:3" ht="13.5">
      <c r="A563" s="36"/>
      <c r="C563" s="1"/>
    </row>
    <row r="564" spans="1:3" ht="13.5">
      <c r="A564" s="36"/>
      <c r="C564" s="1"/>
    </row>
    <row r="565" spans="1:3" ht="13.5">
      <c r="A565" s="36"/>
      <c r="C565" s="1"/>
    </row>
    <row r="566" spans="1:3" ht="13.5">
      <c r="A566" s="36"/>
      <c r="C566" s="1"/>
    </row>
    <row r="567" spans="1:3" ht="13.5">
      <c r="A567" s="36"/>
      <c r="C567" s="1"/>
    </row>
    <row r="568" spans="1:3" ht="13.5">
      <c r="A568" s="36"/>
      <c r="C568" s="1"/>
    </row>
    <row r="569" spans="1:3" ht="13.5">
      <c r="A569" s="36"/>
      <c r="C569" s="1"/>
    </row>
    <row r="570" spans="1:3" ht="13.5">
      <c r="A570" s="36"/>
      <c r="C570" s="1"/>
    </row>
    <row r="571" spans="1:3" ht="13.5">
      <c r="A571" s="36"/>
      <c r="C571" s="1"/>
    </row>
    <row r="572" spans="1:3" ht="13.5">
      <c r="A572" s="36"/>
      <c r="C572" s="1"/>
    </row>
    <row r="573" spans="1:3" ht="13.5">
      <c r="A573" s="36"/>
      <c r="C573" s="1"/>
    </row>
    <row r="574" spans="1:3" ht="13.5">
      <c r="A574" s="36"/>
      <c r="C574" s="1"/>
    </row>
    <row r="575" spans="1:3" ht="13.5">
      <c r="A575" s="36"/>
      <c r="C575" s="1"/>
    </row>
    <row r="576" spans="1:3" ht="13.5">
      <c r="A576" s="36"/>
      <c r="C576" s="1"/>
    </row>
    <row r="577" spans="1:3" ht="13.5">
      <c r="A577" s="36"/>
      <c r="C577" s="1"/>
    </row>
    <row r="578" spans="1:3" ht="13.5">
      <c r="A578" s="36"/>
      <c r="C578" s="1"/>
    </row>
    <row r="579" spans="1:3" ht="13.5">
      <c r="A579" s="36"/>
      <c r="C579" s="1"/>
    </row>
    <row r="580" spans="1:3" ht="13.5">
      <c r="A580" s="36"/>
      <c r="C580" s="1"/>
    </row>
    <row r="581" spans="1:3" ht="13.5">
      <c r="A581" s="36"/>
      <c r="C581" s="1"/>
    </row>
    <row r="582" spans="1:3" ht="13.5">
      <c r="A582" s="36"/>
      <c r="C582" s="1"/>
    </row>
    <row r="583" spans="1:3" ht="13.5">
      <c r="A583" s="36"/>
      <c r="C583" s="1"/>
    </row>
    <row r="584" spans="1:3" ht="13.5">
      <c r="A584" s="36"/>
      <c r="C584" s="1"/>
    </row>
    <row r="585" spans="1:3" ht="13.5">
      <c r="A585" s="36"/>
      <c r="C585" s="1"/>
    </row>
    <row r="586" spans="1:3" ht="13.5">
      <c r="A586" s="36"/>
      <c r="C586" s="1"/>
    </row>
    <row r="587" spans="1:3" ht="13.5">
      <c r="A587" s="36"/>
      <c r="C587" s="1"/>
    </row>
    <row r="588" spans="1:3" ht="13.5">
      <c r="A588" s="36"/>
      <c r="C588" s="1"/>
    </row>
    <row r="589" spans="1:3" ht="13.5">
      <c r="A589" s="36"/>
      <c r="C589" s="1"/>
    </row>
    <row r="590" spans="1:3" ht="13.5">
      <c r="A590" s="36"/>
      <c r="C590" s="1"/>
    </row>
    <row r="591" spans="1:3" ht="13.5">
      <c r="A591" s="36"/>
      <c r="C591" s="1"/>
    </row>
    <row r="592" spans="1:3" ht="13.5">
      <c r="A592" s="36"/>
      <c r="C592" s="1"/>
    </row>
    <row r="593" spans="1:3" ht="13.5">
      <c r="A593" s="36"/>
      <c r="C593" s="1"/>
    </row>
    <row r="594" spans="1:3" ht="13.5">
      <c r="A594" s="36"/>
      <c r="C594" s="1"/>
    </row>
    <row r="595" spans="1:3" ht="13.5">
      <c r="A595" s="36"/>
      <c r="C595" s="1"/>
    </row>
    <row r="596" spans="1:3" ht="13.5">
      <c r="A596" s="36"/>
      <c r="C596" s="1"/>
    </row>
    <row r="597" spans="1:3" ht="13.5">
      <c r="A597" s="36"/>
      <c r="C597" s="1"/>
    </row>
    <row r="598" spans="1:3" ht="13.5">
      <c r="A598" s="36"/>
      <c r="C598" s="1"/>
    </row>
    <row r="599" spans="1:3" ht="13.5">
      <c r="A599" s="36"/>
      <c r="C599" s="1"/>
    </row>
    <row r="600" spans="1:3" ht="13.5">
      <c r="A600" s="36"/>
      <c r="C600" s="1"/>
    </row>
    <row r="601" spans="1:3" ht="13.5">
      <c r="A601" s="36"/>
      <c r="C601" s="1"/>
    </row>
    <row r="602" spans="1:3" ht="13.5">
      <c r="A602" s="36"/>
      <c r="C602" s="1"/>
    </row>
    <row r="603" spans="1:3" ht="13.5">
      <c r="A603" s="36"/>
      <c r="C603" s="1"/>
    </row>
    <row r="604" spans="1:3" ht="13.5">
      <c r="A604" s="36"/>
      <c r="C604" s="1"/>
    </row>
    <row r="605" spans="1:3" ht="13.5">
      <c r="A605" s="36"/>
      <c r="C605" s="1"/>
    </row>
    <row r="606" spans="1:3" ht="13.5">
      <c r="A606" s="36"/>
      <c r="C606" s="1"/>
    </row>
    <row r="607" spans="1:3" ht="13.5">
      <c r="A607" s="36"/>
      <c r="C607" s="1"/>
    </row>
    <row r="608" spans="1:3" ht="13.5">
      <c r="A608" s="36"/>
      <c r="C608" s="1"/>
    </row>
    <row r="609" spans="1:3" ht="13.5">
      <c r="A609" s="36"/>
      <c r="C609" s="1"/>
    </row>
    <row r="610" spans="1:3" ht="13.5">
      <c r="A610" s="36"/>
      <c r="C610" s="1"/>
    </row>
    <row r="611" spans="1:3" ht="13.5">
      <c r="A611" s="36"/>
      <c r="C611" s="1"/>
    </row>
    <row r="612" spans="1:3" ht="13.5">
      <c r="A612" s="36"/>
      <c r="C612" s="1"/>
    </row>
    <row r="613" spans="1:3" ht="13.5">
      <c r="A613" s="36"/>
      <c r="C613" s="1"/>
    </row>
    <row r="614" spans="1:3" ht="13.5">
      <c r="A614" s="36"/>
      <c r="C614" s="1"/>
    </row>
    <row r="615" spans="1:3" ht="13.5">
      <c r="A615" s="36"/>
      <c r="C615" s="1"/>
    </row>
    <row r="616" spans="1:3" ht="13.5">
      <c r="A616" s="36"/>
      <c r="C616" s="1"/>
    </row>
    <row r="617" spans="1:3" ht="13.5">
      <c r="A617" s="36"/>
      <c r="C617" s="1"/>
    </row>
    <row r="618" spans="1:3" ht="13.5">
      <c r="A618" s="36"/>
      <c r="C618" s="1"/>
    </row>
    <row r="619" spans="1:3" ht="13.5">
      <c r="A619" s="36"/>
      <c r="C619" s="1"/>
    </row>
    <row r="620" spans="1:3" ht="13.5">
      <c r="A620" s="36"/>
      <c r="C620" s="1"/>
    </row>
    <row r="621" spans="1:3" ht="13.5">
      <c r="A621" s="36"/>
      <c r="C621" s="1"/>
    </row>
    <row r="622" spans="1:3" ht="13.5">
      <c r="A622" s="36"/>
      <c r="C622" s="1"/>
    </row>
    <row r="623" spans="1:3" ht="13.5">
      <c r="A623" s="36"/>
      <c r="C623" s="1"/>
    </row>
    <row r="624" spans="1:3" ht="13.5">
      <c r="A624" s="36"/>
      <c r="C624" s="1"/>
    </row>
    <row r="625" spans="1:3" ht="13.5">
      <c r="A625" s="36"/>
      <c r="C625" s="1"/>
    </row>
    <row r="626" spans="1:3" ht="13.5">
      <c r="A626" s="36"/>
      <c r="C626" s="1"/>
    </row>
    <row r="627" spans="1:3" ht="13.5">
      <c r="A627" s="36"/>
      <c r="C627" s="1"/>
    </row>
    <row r="628" spans="1:3" ht="13.5">
      <c r="A628" s="36"/>
      <c r="C628" s="1"/>
    </row>
    <row r="629" spans="1:3" ht="13.5">
      <c r="A629" s="36"/>
      <c r="C629" s="1"/>
    </row>
    <row r="630" spans="1:3" ht="13.5">
      <c r="A630" s="36"/>
      <c r="C630" s="1"/>
    </row>
    <row r="631" spans="1:3" ht="13.5">
      <c r="A631" s="36"/>
      <c r="C631" s="1"/>
    </row>
    <row r="632" spans="1:3" ht="13.5">
      <c r="A632" s="36"/>
      <c r="C632" s="1"/>
    </row>
    <row r="633" spans="1:3" ht="13.5">
      <c r="A633" s="36"/>
      <c r="C633" s="1"/>
    </row>
    <row r="634" spans="1:3" ht="13.5">
      <c r="A634" s="36"/>
      <c r="C634" s="1"/>
    </row>
    <row r="635" spans="1:3" ht="13.5">
      <c r="A635" s="36"/>
      <c r="C635" s="1"/>
    </row>
    <row r="636" spans="1:3" ht="13.5">
      <c r="A636" s="36"/>
      <c r="C636" s="1"/>
    </row>
    <row r="637" spans="1:3" ht="13.5">
      <c r="A637" s="36"/>
      <c r="C637" s="1"/>
    </row>
    <row r="638" spans="1:3" ht="13.5">
      <c r="A638" s="36"/>
      <c r="C638" s="1"/>
    </row>
    <row r="639" spans="1:3" ht="13.5">
      <c r="A639" s="36"/>
      <c r="C639" s="1"/>
    </row>
    <row r="640" spans="1:3" ht="13.5">
      <c r="A640" s="36"/>
      <c r="C640" s="1"/>
    </row>
    <row r="641" spans="1:3" ht="13.5">
      <c r="A641" s="36"/>
      <c r="C641" s="1"/>
    </row>
    <row r="642" spans="1:3" ht="13.5">
      <c r="A642" s="36"/>
      <c r="C642" s="1"/>
    </row>
    <row r="643" spans="1:3" ht="13.5">
      <c r="A643" s="36"/>
      <c r="C643" s="1"/>
    </row>
    <row r="644" spans="1:3" ht="13.5">
      <c r="A644" s="36"/>
      <c r="C644" s="1"/>
    </row>
    <row r="645" spans="1:3" ht="13.5">
      <c r="A645" s="36"/>
      <c r="C645" s="1"/>
    </row>
    <row r="646" spans="1:3" ht="13.5">
      <c r="A646" s="36"/>
      <c r="C646" s="1"/>
    </row>
    <row r="647" spans="1:3" ht="13.5">
      <c r="A647" s="36"/>
      <c r="C647" s="1"/>
    </row>
    <row r="648" spans="1:3" ht="13.5">
      <c r="A648" s="36"/>
      <c r="C648" s="1"/>
    </row>
    <row r="649" spans="1:3" ht="13.5">
      <c r="A649" s="36"/>
      <c r="C649" s="1"/>
    </row>
    <row r="650" spans="1:3" ht="13.5">
      <c r="A650" s="36"/>
      <c r="C650" s="1"/>
    </row>
    <row r="651" spans="1:3" ht="13.5">
      <c r="A651" s="36"/>
      <c r="C651" s="1"/>
    </row>
    <row r="652" spans="1:3" ht="13.5">
      <c r="A652" s="36"/>
      <c r="C652" s="1"/>
    </row>
    <row r="653" spans="1:3" ht="13.5">
      <c r="A653" s="36"/>
      <c r="C653" s="1"/>
    </row>
    <row r="654" spans="1:3" ht="13.5">
      <c r="A654" s="36"/>
      <c r="C654" s="1"/>
    </row>
    <row r="655" spans="1:3" ht="13.5">
      <c r="A655" s="36"/>
      <c r="C655" s="1"/>
    </row>
    <row r="656" spans="1:3" ht="13.5">
      <c r="A656" s="36"/>
      <c r="C656" s="1"/>
    </row>
    <row r="657" spans="1:3" ht="13.5">
      <c r="A657" s="36"/>
      <c r="C657" s="1"/>
    </row>
    <row r="658" spans="1:3" ht="13.5">
      <c r="A658" s="36"/>
      <c r="C658" s="1"/>
    </row>
    <row r="659" spans="1:3" ht="13.5">
      <c r="A659" s="36"/>
      <c r="C659" s="1"/>
    </row>
    <row r="660" spans="1:3" ht="13.5">
      <c r="A660" s="36"/>
      <c r="C660" s="1"/>
    </row>
    <row r="661" spans="1:3" ht="13.5">
      <c r="A661" s="36"/>
      <c r="C661" s="1"/>
    </row>
    <row r="662" spans="1:3" ht="13.5">
      <c r="A662" s="36"/>
      <c r="C662" s="1"/>
    </row>
    <row r="663" spans="1:3" ht="13.5">
      <c r="A663" s="36"/>
      <c r="C663" s="1"/>
    </row>
    <row r="664" spans="1:3" ht="13.5">
      <c r="A664" s="36"/>
      <c r="C664" s="1"/>
    </row>
    <row r="665" spans="1:3" ht="13.5">
      <c r="A665" s="36"/>
      <c r="C665" s="1"/>
    </row>
    <row r="666" spans="1:3" ht="13.5">
      <c r="A666" s="36"/>
      <c r="C666" s="1"/>
    </row>
    <row r="667" spans="1:3" ht="13.5">
      <c r="A667" s="36"/>
      <c r="C667" s="1"/>
    </row>
    <row r="668" spans="1:3" ht="13.5">
      <c r="A668" s="36"/>
      <c r="C668" s="1"/>
    </row>
    <row r="669" spans="1:3" ht="13.5">
      <c r="A669" s="36"/>
      <c r="C669" s="1"/>
    </row>
    <row r="670" spans="1:3" ht="13.5">
      <c r="A670" s="36"/>
      <c r="C670" s="1"/>
    </row>
    <row r="671" spans="1:3" ht="13.5">
      <c r="A671" s="36"/>
      <c r="C671" s="1"/>
    </row>
    <row r="672" spans="1:3" ht="13.5">
      <c r="A672" s="36"/>
      <c r="C672" s="1"/>
    </row>
    <row r="673" spans="1:3" ht="13.5">
      <c r="A673" s="36"/>
      <c r="C673" s="1"/>
    </row>
    <row r="674" spans="1:3" ht="13.5">
      <c r="A674" s="36"/>
      <c r="C674" s="1"/>
    </row>
    <row r="675" spans="1:3" ht="13.5">
      <c r="A675" s="36"/>
      <c r="C675" s="1"/>
    </row>
    <row r="676" spans="1:3" ht="13.5">
      <c r="A676" s="36"/>
      <c r="C676" s="1"/>
    </row>
    <row r="677" spans="1:3" ht="13.5">
      <c r="A677" s="36"/>
      <c r="C677" s="1"/>
    </row>
    <row r="678" spans="1:3" ht="13.5">
      <c r="A678" s="36"/>
      <c r="C678" s="1"/>
    </row>
    <row r="679" spans="1:3" ht="13.5">
      <c r="A679" s="36"/>
      <c r="C679" s="1"/>
    </row>
    <row r="680" spans="1:3" ht="13.5">
      <c r="A680" s="36"/>
      <c r="C680" s="1"/>
    </row>
    <row r="681" spans="1:3" ht="13.5">
      <c r="A681" s="36"/>
      <c r="C681" s="1"/>
    </row>
    <row r="682" spans="1:3" ht="13.5">
      <c r="A682" s="36"/>
      <c r="C682" s="1"/>
    </row>
    <row r="683" spans="1:3" ht="13.5">
      <c r="A683" s="36"/>
      <c r="C683" s="1"/>
    </row>
    <row r="684" spans="1:3" ht="13.5">
      <c r="A684" s="36"/>
      <c r="C684" s="1"/>
    </row>
    <row r="685" spans="1:3" ht="13.5">
      <c r="A685" s="36"/>
      <c r="C685" s="1"/>
    </row>
    <row r="686" spans="1:3" ht="13.5">
      <c r="A686" s="36"/>
      <c r="C686" s="1"/>
    </row>
    <row r="687" spans="1:3" ht="13.5">
      <c r="A687" s="36"/>
      <c r="C687" s="1"/>
    </row>
    <row r="688" spans="1:3" ht="13.5">
      <c r="A688" s="36"/>
      <c r="C688" s="1"/>
    </row>
    <row r="689" spans="1:3" ht="13.5">
      <c r="A689" s="36"/>
      <c r="C689" s="1"/>
    </row>
    <row r="690" spans="1:3" ht="13.5">
      <c r="A690" s="36"/>
      <c r="C690" s="1"/>
    </row>
    <row r="691" spans="1:3" ht="13.5">
      <c r="A691" s="36"/>
      <c r="C691" s="1"/>
    </row>
    <row r="692" spans="1:3" ht="13.5">
      <c r="A692" s="36"/>
      <c r="C692" s="1"/>
    </row>
    <row r="693" spans="1:3" ht="13.5">
      <c r="A693" s="36"/>
      <c r="C693" s="1"/>
    </row>
    <row r="694" spans="1:3" ht="13.5">
      <c r="A694" s="36"/>
      <c r="C694" s="1"/>
    </row>
    <row r="695" spans="1:3" ht="13.5">
      <c r="A695" s="36"/>
      <c r="C695" s="1"/>
    </row>
    <row r="696" spans="1:3" ht="13.5">
      <c r="A696" s="36"/>
      <c r="C696" s="1"/>
    </row>
    <row r="697" spans="1:3" ht="13.5">
      <c r="A697" s="36"/>
      <c r="C697" s="1"/>
    </row>
    <row r="698" spans="1:3" ht="13.5">
      <c r="A698" s="36"/>
      <c r="C698" s="1"/>
    </row>
    <row r="699" spans="1:3" ht="13.5">
      <c r="A699" s="36"/>
      <c r="C699" s="1"/>
    </row>
    <row r="700" spans="1:3" ht="13.5">
      <c r="A700" s="36"/>
      <c r="C700" s="1"/>
    </row>
    <row r="701" spans="1:3" ht="13.5">
      <c r="A701" s="36"/>
      <c r="C701" s="1"/>
    </row>
    <row r="702" spans="1:3" ht="13.5">
      <c r="A702" s="36"/>
      <c r="C702" s="1"/>
    </row>
    <row r="703" spans="1:3" ht="13.5">
      <c r="A703" s="36"/>
      <c r="C703" s="1"/>
    </row>
    <row r="704" spans="1:3" ht="13.5">
      <c r="A704" s="36"/>
      <c r="C704" s="1"/>
    </row>
    <row r="705" spans="1:3" ht="13.5">
      <c r="A705" s="36"/>
      <c r="C705" s="1"/>
    </row>
    <row r="706" spans="1:3" ht="13.5">
      <c r="A706" s="36"/>
      <c r="C706" s="1"/>
    </row>
    <row r="707" spans="1:3" ht="13.5">
      <c r="A707" s="36"/>
      <c r="C707" s="1"/>
    </row>
    <row r="708" spans="1:3" ht="13.5">
      <c r="A708" s="36"/>
      <c r="C708" s="1"/>
    </row>
    <row r="709" spans="1:3" ht="13.5">
      <c r="A709" s="36"/>
      <c r="C709" s="1"/>
    </row>
    <row r="710" spans="1:3" ht="13.5">
      <c r="A710" s="36"/>
      <c r="C710" s="1"/>
    </row>
    <row r="711" spans="1:3" ht="13.5">
      <c r="A711" s="36"/>
      <c r="C711" s="1"/>
    </row>
    <row r="712" spans="1:3" ht="13.5">
      <c r="A712" s="36"/>
      <c r="C712" s="1"/>
    </row>
    <row r="713" spans="1:3" ht="13.5">
      <c r="A713" s="36"/>
      <c r="C713" s="1"/>
    </row>
    <row r="714" spans="1:3" ht="13.5">
      <c r="A714" s="36"/>
      <c r="C714" s="1"/>
    </row>
    <row r="715" spans="1:3" ht="13.5">
      <c r="A715" s="36"/>
      <c r="C715" s="1"/>
    </row>
    <row r="716" spans="1:3" ht="13.5">
      <c r="A716" s="36"/>
      <c r="C716" s="1"/>
    </row>
    <row r="717" spans="1:3" ht="13.5">
      <c r="A717" s="36"/>
      <c r="C717" s="1"/>
    </row>
    <row r="718" spans="1:3" ht="13.5">
      <c r="A718" s="36"/>
      <c r="C718" s="1"/>
    </row>
    <row r="719" spans="1:3" ht="13.5">
      <c r="A719" s="36"/>
      <c r="C719" s="1"/>
    </row>
    <row r="720" spans="1:3" ht="13.5">
      <c r="A720" s="36"/>
      <c r="C720" s="1"/>
    </row>
    <row r="721" spans="1:3" ht="13.5">
      <c r="A721" s="36"/>
      <c r="C721" s="1"/>
    </row>
    <row r="722" spans="1:3" ht="13.5">
      <c r="A722" s="36"/>
      <c r="C722" s="1"/>
    </row>
    <row r="723" spans="1:3" ht="13.5">
      <c r="A723" s="36"/>
      <c r="C723" s="1"/>
    </row>
    <row r="724" spans="1:3" ht="13.5">
      <c r="A724" s="36"/>
      <c r="C724" s="1"/>
    </row>
    <row r="725" spans="1:3" ht="13.5">
      <c r="A725" s="36"/>
      <c r="C725" s="1"/>
    </row>
    <row r="726" spans="1:3" ht="13.5">
      <c r="A726" s="36"/>
      <c r="C726" s="1"/>
    </row>
    <row r="727" spans="1:3" ht="13.5">
      <c r="A727" s="36"/>
      <c r="C727" s="1"/>
    </row>
    <row r="728" spans="1:3" ht="13.5">
      <c r="A728" s="36"/>
      <c r="C728" s="1"/>
    </row>
    <row r="729" spans="1:3" ht="13.5">
      <c r="A729" s="36"/>
      <c r="C729" s="1"/>
    </row>
    <row r="730" spans="1:3" ht="13.5">
      <c r="A730" s="36"/>
      <c r="C730" s="1"/>
    </row>
    <row r="731" spans="1:3" ht="13.5">
      <c r="A731" s="36"/>
      <c r="C731" s="1"/>
    </row>
    <row r="732" spans="1:3" ht="13.5">
      <c r="A732" s="36"/>
      <c r="C732" s="1"/>
    </row>
    <row r="733" spans="1:3" ht="13.5">
      <c r="A733" s="36"/>
      <c r="C733" s="1"/>
    </row>
    <row r="734" spans="1:3" ht="13.5">
      <c r="A734" s="36"/>
      <c r="C734" s="1"/>
    </row>
    <row r="735" spans="1:3" ht="13.5">
      <c r="A735" s="36"/>
      <c r="C735" s="1"/>
    </row>
    <row r="736" spans="1:3" ht="13.5">
      <c r="A736" s="36"/>
      <c r="C736" s="1"/>
    </row>
    <row r="737" spans="1:3" ht="13.5">
      <c r="A737" s="36"/>
      <c r="C737" s="1"/>
    </row>
    <row r="738" spans="1:3" ht="13.5">
      <c r="A738" s="36"/>
      <c r="C738" s="1"/>
    </row>
    <row r="739" spans="1:3" ht="13.5">
      <c r="A739" s="36"/>
      <c r="C739" s="1"/>
    </row>
    <row r="740" spans="1:3" ht="13.5">
      <c r="A740" s="36"/>
      <c r="C740" s="1"/>
    </row>
    <row r="741" spans="1:3" ht="13.5">
      <c r="A741" s="36"/>
      <c r="C741" s="1"/>
    </row>
    <row r="742" spans="1:3" ht="13.5">
      <c r="A742" s="36"/>
      <c r="C742" s="1"/>
    </row>
    <row r="743" spans="1:3" ht="13.5">
      <c r="A743" s="36"/>
      <c r="C743" s="1"/>
    </row>
    <row r="744" spans="1:3" ht="13.5">
      <c r="A744" s="36"/>
      <c r="C744" s="1"/>
    </row>
    <row r="745" spans="1:3" ht="13.5">
      <c r="A745" s="36"/>
      <c r="C745" s="1"/>
    </row>
    <row r="746" spans="1:3" ht="13.5">
      <c r="A746" s="36"/>
      <c r="C746" s="1"/>
    </row>
    <row r="747" spans="1:3" ht="13.5">
      <c r="A747" s="36"/>
      <c r="C747" s="1"/>
    </row>
    <row r="748" spans="1:3" ht="13.5">
      <c r="A748" s="36"/>
      <c r="C748" s="1"/>
    </row>
    <row r="749" spans="1:3" ht="13.5">
      <c r="A749" s="36"/>
      <c r="C749" s="1"/>
    </row>
    <row r="750" spans="1:3" ht="13.5">
      <c r="A750" s="36"/>
      <c r="C750" s="1"/>
    </row>
    <row r="751" spans="1:3" ht="13.5">
      <c r="A751" s="36"/>
      <c r="C751" s="1"/>
    </row>
    <row r="752" spans="1:3" ht="13.5">
      <c r="A752" s="36"/>
      <c r="C752" s="1"/>
    </row>
    <row r="753" spans="1:3" ht="13.5">
      <c r="A753" s="36"/>
      <c r="C753" s="1"/>
    </row>
    <row r="754" spans="1:3" ht="13.5">
      <c r="A754" s="36"/>
      <c r="C754" s="1"/>
    </row>
    <row r="755" spans="1:3" ht="13.5">
      <c r="A755" s="36"/>
      <c r="C755" s="1"/>
    </row>
    <row r="756" spans="1:3" ht="13.5">
      <c r="A756" s="36"/>
      <c r="C756" s="1"/>
    </row>
    <row r="757" spans="1:3" ht="13.5">
      <c r="A757" s="36"/>
      <c r="C757" s="1"/>
    </row>
    <row r="758" spans="1:3" ht="13.5">
      <c r="A758" s="36"/>
      <c r="C758" s="1"/>
    </row>
    <row r="759" spans="1:3" ht="13.5">
      <c r="A759" s="36"/>
      <c r="C759" s="1"/>
    </row>
    <row r="760" spans="1:3" ht="13.5">
      <c r="A760" s="36"/>
      <c r="C760" s="1"/>
    </row>
    <row r="761" spans="1:3" ht="13.5">
      <c r="A761" s="36"/>
      <c r="C761" s="1"/>
    </row>
    <row r="762" spans="1:3" ht="13.5">
      <c r="A762" s="36"/>
      <c r="C762" s="1"/>
    </row>
    <row r="763" spans="1:3" ht="13.5">
      <c r="A763" s="36"/>
      <c r="C763" s="1"/>
    </row>
    <row r="764" spans="1:3" ht="13.5">
      <c r="A764" s="36"/>
      <c r="C764" s="1"/>
    </row>
    <row r="765" spans="1:3" ht="13.5">
      <c r="A765" s="36"/>
      <c r="C765" s="1"/>
    </row>
    <row r="766" spans="1:3" ht="13.5">
      <c r="A766" s="36"/>
      <c r="C766" s="1"/>
    </row>
    <row r="767" spans="1:3" ht="13.5">
      <c r="A767" s="36"/>
      <c r="C767" s="1"/>
    </row>
    <row r="768" spans="1:3" ht="13.5">
      <c r="A768" s="36"/>
      <c r="C768" s="1"/>
    </row>
    <row r="769" spans="1:3" ht="13.5">
      <c r="A769" s="36"/>
      <c r="C769" s="1"/>
    </row>
    <row r="770" spans="1:3" ht="13.5">
      <c r="A770" s="36"/>
      <c r="C770" s="1"/>
    </row>
    <row r="771" spans="1:3" ht="13.5">
      <c r="A771" s="36"/>
      <c r="C771" s="1"/>
    </row>
    <row r="772" spans="1:3" ht="13.5">
      <c r="A772" s="36"/>
      <c r="C772" s="1"/>
    </row>
    <row r="773" spans="1:3" ht="13.5">
      <c r="A773" s="36"/>
      <c r="C773" s="1"/>
    </row>
    <row r="774" spans="1:3" ht="13.5">
      <c r="A774" s="36"/>
      <c r="C774" s="1"/>
    </row>
    <row r="775" spans="1:3" ht="13.5">
      <c r="A775" s="36"/>
      <c r="C775" s="1"/>
    </row>
    <row r="776" spans="1:3" ht="13.5">
      <c r="A776" s="36"/>
      <c r="C776" s="1"/>
    </row>
    <row r="777" spans="1:3" ht="13.5">
      <c r="A777" s="36"/>
      <c r="C777" s="1"/>
    </row>
    <row r="778" spans="1:3" ht="13.5">
      <c r="A778" s="36"/>
      <c r="C778" s="1"/>
    </row>
    <row r="779" spans="1:3" ht="13.5">
      <c r="A779" s="36"/>
      <c r="C779" s="1"/>
    </row>
    <row r="780" spans="1:3" ht="13.5">
      <c r="A780" s="36"/>
      <c r="C780" s="1"/>
    </row>
    <row r="781" spans="1:3" ht="13.5">
      <c r="A781" s="36"/>
      <c r="C781" s="1"/>
    </row>
    <row r="782" spans="1:3" ht="13.5">
      <c r="A782" s="36"/>
      <c r="C782" s="1"/>
    </row>
    <row r="783" spans="1:3" ht="13.5">
      <c r="A783" s="36"/>
      <c r="C783" s="1"/>
    </row>
    <row r="784" spans="1:3" ht="13.5">
      <c r="A784" s="36"/>
      <c r="C784" s="1"/>
    </row>
    <row r="785" spans="1:3" ht="13.5">
      <c r="A785" s="36"/>
      <c r="C785" s="1"/>
    </row>
    <row r="786" spans="1:3" ht="13.5">
      <c r="A786" s="36"/>
      <c r="C786" s="1"/>
    </row>
    <row r="787" spans="1:3" ht="13.5">
      <c r="A787" s="36"/>
      <c r="C787" s="1"/>
    </row>
    <row r="788" spans="1:3" ht="13.5">
      <c r="A788" s="36"/>
      <c r="C788" s="1"/>
    </row>
    <row r="789" spans="1:3" ht="13.5">
      <c r="A789" s="36"/>
      <c r="C789" s="1"/>
    </row>
    <row r="790" spans="1:3" ht="13.5">
      <c r="A790" s="36"/>
      <c r="C790" s="1"/>
    </row>
    <row r="791" spans="1:3" ht="13.5">
      <c r="A791" s="36"/>
      <c r="C791" s="1"/>
    </row>
    <row r="792" spans="1:3" ht="13.5">
      <c r="A792" s="36"/>
      <c r="C792" s="1"/>
    </row>
    <row r="793" spans="1:3" ht="13.5">
      <c r="A793" s="36"/>
      <c r="C793" s="1"/>
    </row>
    <row r="794" spans="1:3" ht="13.5">
      <c r="A794" s="36"/>
      <c r="C794" s="1"/>
    </row>
    <row r="795" spans="1:3" ht="13.5">
      <c r="A795" s="36"/>
      <c r="C795" s="1"/>
    </row>
    <row r="796" spans="1:3" ht="13.5">
      <c r="A796" s="36"/>
      <c r="C796" s="1"/>
    </row>
    <row r="797" spans="1:3" ht="13.5">
      <c r="A797" s="36"/>
      <c r="C797" s="1"/>
    </row>
    <row r="798" spans="1:3" ht="13.5">
      <c r="A798" s="36"/>
      <c r="C798" s="1"/>
    </row>
    <row r="799" spans="1:3" ht="13.5">
      <c r="A799" s="36"/>
      <c r="C799" s="1"/>
    </row>
    <row r="800" spans="1:3" ht="13.5">
      <c r="A800" s="36"/>
      <c r="C800" s="1"/>
    </row>
    <row r="801" spans="1:3" ht="13.5">
      <c r="A801" s="36"/>
      <c r="C801" s="1"/>
    </row>
    <row r="802" spans="1:3" ht="13.5">
      <c r="A802" s="36"/>
      <c r="C802" s="1"/>
    </row>
    <row r="803" spans="1:3" ht="13.5">
      <c r="A803" s="36"/>
      <c r="C803" s="1"/>
    </row>
    <row r="804" spans="1:3" ht="13.5">
      <c r="A804" s="36"/>
      <c r="C804" s="1"/>
    </row>
    <row r="805" spans="1:3" ht="13.5">
      <c r="A805" s="36"/>
      <c r="C805" s="1"/>
    </row>
    <row r="806" spans="1:3" ht="13.5">
      <c r="A806" s="36"/>
      <c r="C806" s="1"/>
    </row>
    <row r="807" spans="1:3" ht="13.5">
      <c r="A807" s="36"/>
      <c r="C807" s="1"/>
    </row>
    <row r="808" spans="1:3" ht="13.5">
      <c r="A808" s="36"/>
      <c r="C808" s="1"/>
    </row>
    <row r="809" spans="1:3" ht="13.5">
      <c r="A809" s="36"/>
      <c r="C809" s="1"/>
    </row>
    <row r="810" spans="1:3" ht="13.5">
      <c r="A810" s="36"/>
      <c r="C810" s="1"/>
    </row>
    <row r="811" spans="1:3" ht="13.5">
      <c r="A811" s="36"/>
      <c r="C811" s="1"/>
    </row>
    <row r="812" spans="1:3" ht="13.5">
      <c r="A812" s="36"/>
      <c r="C812" s="1"/>
    </row>
    <row r="813" spans="1:3" ht="13.5">
      <c r="A813" s="36"/>
      <c r="C813" s="1"/>
    </row>
    <row r="814" spans="1:3" ht="13.5">
      <c r="A814" s="36"/>
      <c r="C814" s="1"/>
    </row>
    <row r="815" spans="1:3" ht="13.5">
      <c r="A815" s="36"/>
      <c r="C815" s="1"/>
    </row>
    <row r="816" spans="1:3" ht="13.5">
      <c r="A816" s="36"/>
      <c r="C816" s="1"/>
    </row>
    <row r="817" spans="1:3" ht="13.5">
      <c r="A817" s="36"/>
      <c r="C817" s="1"/>
    </row>
    <row r="818" spans="1:3" ht="13.5">
      <c r="A818" s="36"/>
      <c r="C818" s="1"/>
    </row>
    <row r="819" spans="1:3" ht="13.5">
      <c r="A819" s="36"/>
      <c r="C819" s="1"/>
    </row>
    <row r="820" spans="1:3" ht="13.5">
      <c r="A820" s="36"/>
      <c r="C820" s="1"/>
    </row>
    <row r="821" spans="1:3" ht="13.5">
      <c r="A821" s="36"/>
      <c r="C821" s="1"/>
    </row>
    <row r="822" spans="1:3" ht="13.5">
      <c r="A822" s="36"/>
      <c r="C822" s="1"/>
    </row>
    <row r="823" spans="1:3" ht="13.5">
      <c r="A823" s="36"/>
      <c r="C823" s="1"/>
    </row>
    <row r="824" spans="1:3" ht="13.5">
      <c r="A824" s="36"/>
      <c r="C824" s="1"/>
    </row>
    <row r="825" spans="1:3" ht="13.5">
      <c r="A825" s="36"/>
      <c r="C825" s="1"/>
    </row>
    <row r="826" spans="1:3" ht="13.5">
      <c r="A826" s="36"/>
      <c r="C826" s="1"/>
    </row>
    <row r="827" spans="1:3" ht="13.5">
      <c r="A827" s="36"/>
      <c r="C827" s="1"/>
    </row>
    <row r="828" spans="1:3" ht="13.5">
      <c r="A828" s="36"/>
      <c r="C828" s="1"/>
    </row>
    <row r="829" spans="1:3" ht="13.5">
      <c r="A829" s="36"/>
      <c r="C829" s="1"/>
    </row>
    <row r="830" spans="1:3" ht="13.5">
      <c r="A830" s="36"/>
      <c r="C830" s="1"/>
    </row>
    <row r="831" spans="1:3" ht="13.5">
      <c r="A831" s="36"/>
      <c r="C831" s="1"/>
    </row>
    <row r="832" spans="1:3" ht="13.5">
      <c r="A832" s="36"/>
      <c r="C832" s="1"/>
    </row>
    <row r="833" spans="1:3" ht="13.5">
      <c r="A833" s="36"/>
      <c r="C833" s="1"/>
    </row>
    <row r="834" spans="1:3" ht="13.5">
      <c r="A834" s="36"/>
      <c r="C834" s="1"/>
    </row>
    <row r="835" spans="1:3" ht="13.5">
      <c r="A835" s="36"/>
      <c r="C835" s="1"/>
    </row>
    <row r="836" spans="1:3" ht="13.5">
      <c r="A836" s="36"/>
      <c r="C836" s="1"/>
    </row>
    <row r="837" spans="1:3" ht="13.5">
      <c r="A837" s="36"/>
      <c r="C837" s="1"/>
    </row>
    <row r="838" spans="1:3" ht="13.5">
      <c r="A838" s="36"/>
      <c r="C838" s="1"/>
    </row>
    <row r="839" spans="1:3" ht="13.5">
      <c r="A839" s="36"/>
      <c r="C839" s="1"/>
    </row>
    <row r="840" spans="1:3" ht="13.5">
      <c r="A840" s="36"/>
      <c r="C840" s="1"/>
    </row>
    <row r="841" spans="1:3" ht="13.5">
      <c r="A841" s="36"/>
      <c r="C841" s="1"/>
    </row>
    <row r="842" spans="1:3" ht="13.5">
      <c r="A842" s="36"/>
      <c r="C842" s="1"/>
    </row>
    <row r="843" spans="1:3" ht="13.5">
      <c r="A843" s="36"/>
      <c r="C843" s="1"/>
    </row>
    <row r="844" spans="1:3" ht="13.5">
      <c r="A844" s="36"/>
      <c r="C844" s="1"/>
    </row>
    <row r="845" spans="1:3" ht="13.5">
      <c r="A845" s="36"/>
      <c r="C845" s="1"/>
    </row>
    <row r="846" spans="1:3" ht="13.5">
      <c r="A846" s="36"/>
      <c r="C846" s="1"/>
    </row>
    <row r="847" spans="1:3" ht="13.5">
      <c r="A847" s="36"/>
      <c r="C847" s="1"/>
    </row>
    <row r="848" spans="1:3" ht="13.5">
      <c r="A848" s="36"/>
      <c r="C848" s="1"/>
    </row>
    <row r="849" spans="1:3" ht="13.5">
      <c r="A849" s="36"/>
      <c r="C849" s="1"/>
    </row>
    <row r="850" spans="1:3" ht="13.5">
      <c r="A850" s="36"/>
      <c r="C850" s="1"/>
    </row>
    <row r="851" spans="1:3" ht="13.5">
      <c r="A851" s="36"/>
      <c r="C851" s="1"/>
    </row>
    <row r="852" spans="1:3" ht="13.5">
      <c r="A852" s="36"/>
      <c r="C852" s="1"/>
    </row>
    <row r="853" spans="1:3" ht="13.5">
      <c r="A853" s="36"/>
      <c r="C853" s="1"/>
    </row>
    <row r="854" spans="1:3" ht="13.5">
      <c r="A854" s="36"/>
      <c r="C854" s="1"/>
    </row>
    <row r="855" spans="1:3" ht="13.5">
      <c r="A855" s="36"/>
      <c r="C855" s="1"/>
    </row>
    <row r="856" spans="1:3" ht="13.5">
      <c r="A856" s="36"/>
      <c r="C856" s="1"/>
    </row>
    <row r="857" spans="1:3" ht="13.5">
      <c r="A857" s="36"/>
      <c r="C857" s="1"/>
    </row>
    <row r="858" spans="1:3" ht="13.5">
      <c r="A858" s="36"/>
      <c r="C858" s="1"/>
    </row>
    <row r="859" spans="1:3" ht="13.5">
      <c r="A859" s="36"/>
      <c r="C859" s="1"/>
    </row>
    <row r="860" spans="1:3" ht="13.5">
      <c r="A860" s="36"/>
      <c r="C860" s="1"/>
    </row>
    <row r="861" spans="1:3" ht="13.5">
      <c r="A861" s="36"/>
      <c r="C861" s="1"/>
    </row>
    <row r="862" spans="1:3" ht="13.5">
      <c r="A862" s="36"/>
      <c r="C862" s="1"/>
    </row>
    <row r="863" spans="1:3" ht="13.5">
      <c r="A863" s="36"/>
      <c r="C863" s="1"/>
    </row>
    <row r="864" spans="1:3" ht="13.5">
      <c r="A864" s="36"/>
      <c r="C864" s="1"/>
    </row>
    <row r="865" spans="1:3" ht="13.5">
      <c r="A865" s="36"/>
      <c r="C865" s="1"/>
    </row>
    <row r="866" spans="1:3" ht="13.5">
      <c r="A866" s="36"/>
      <c r="C866" s="1"/>
    </row>
    <row r="867" spans="1:3" ht="13.5">
      <c r="A867" s="36"/>
      <c r="C867" s="1"/>
    </row>
    <row r="868" spans="1:3" ht="13.5">
      <c r="A868" s="36"/>
      <c r="C868" s="1"/>
    </row>
    <row r="869" spans="1:3" ht="13.5">
      <c r="A869" s="36"/>
      <c r="C869" s="1"/>
    </row>
    <row r="870" spans="1:3" ht="13.5">
      <c r="A870" s="36"/>
      <c r="C870" s="1"/>
    </row>
    <row r="871" spans="1:3" ht="13.5">
      <c r="A871" s="36"/>
      <c r="C871" s="1"/>
    </row>
  </sheetData>
  <sheetProtection/>
  <mergeCells count="41">
    <mergeCell ref="A96:C100"/>
    <mergeCell ref="E6:E7"/>
    <mergeCell ref="A187:C193"/>
    <mergeCell ref="A66:C75"/>
    <mergeCell ref="A154:C157"/>
    <mergeCell ref="A143:C147"/>
    <mergeCell ref="A138:C141"/>
    <mergeCell ref="A133:C136"/>
    <mergeCell ref="A87:C94"/>
    <mergeCell ref="A159:C173"/>
    <mergeCell ref="A120:C131"/>
    <mergeCell ref="A33:C37"/>
    <mergeCell ref="A211:C232"/>
    <mergeCell ref="A195:C199"/>
    <mergeCell ref="A201:C204"/>
    <mergeCell ref="A206:C209"/>
    <mergeCell ref="F1:G1"/>
    <mergeCell ref="F2:G2"/>
    <mergeCell ref="A5:A7"/>
    <mergeCell ref="C5:C7"/>
    <mergeCell ref="D5:D7"/>
    <mergeCell ref="E5:G5"/>
    <mergeCell ref="A181:C185"/>
    <mergeCell ref="A61:C64"/>
    <mergeCell ref="A8:C10"/>
    <mergeCell ref="A12:C15"/>
    <mergeCell ref="A17:C26"/>
    <mergeCell ref="B5:B7"/>
    <mergeCell ref="F6:G6"/>
    <mergeCell ref="A39:C45"/>
    <mergeCell ref="A28:C31"/>
    <mergeCell ref="A102:C105"/>
    <mergeCell ref="A107:C118"/>
    <mergeCell ref="A3:G3"/>
    <mergeCell ref="A234:C251"/>
    <mergeCell ref="A52:C59"/>
    <mergeCell ref="A47:C50"/>
    <mergeCell ref="A149:C152"/>
    <mergeCell ref="A175:C179"/>
    <mergeCell ref="A77:C80"/>
    <mergeCell ref="A82:C85"/>
  </mergeCells>
  <printOptions/>
  <pageMargins left="0.38" right="0.3" top="0.4" bottom="0.46" header="0.3" footer="0.2"/>
  <pageSetup firstPageNumber="905" useFirstPageNumber="1" orientation="portrait" paperSize="9" scale="92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</dc:creator>
  <cp:keywords/>
  <dc:description/>
  <cp:lastModifiedBy>Anahit Badalyan</cp:lastModifiedBy>
  <cp:lastPrinted>2017-12-08T14:07:17Z</cp:lastPrinted>
  <dcterms:created xsi:type="dcterms:W3CDTF">2007-03-02T10:56:04Z</dcterms:created>
  <dcterms:modified xsi:type="dcterms:W3CDTF">2017-12-08T14:09:45Z</dcterms:modified>
  <cp:category/>
  <cp:version/>
  <cp:contentType/>
  <cp:contentStatus/>
</cp:coreProperties>
</file>